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4915" windowHeight="11565"/>
  </bookViews>
  <sheets>
    <sheet name="Data+Analysis" sheetId="1" r:id="rId1"/>
    <sheet name="Instructions" sheetId="2" r:id="rId2"/>
    <sheet name="Discussion" sheetId="3" r:id="rId3"/>
    <sheet name="Additonal data" sheetId="4" r:id="rId4"/>
  </sheets>
  <definedNames>
    <definedName name="solver_adj" localSheetId="0" hidden="1">'Data+Analysis'!$K$1</definedName>
    <definedName name="solver_cvg" localSheetId="0" hidden="1">0.0001</definedName>
    <definedName name="solver_drv" localSheetId="0" hidden="1">2</definedName>
    <definedName name="solver_eng" localSheetId="0" hidden="1">1</definedName>
    <definedName name="solver_est" localSheetId="0" hidden="1">1</definedName>
    <definedName name="solver_itr" localSheetId="0" hidden="1">2147483647</definedName>
    <definedName name="solver_lhs1" localSheetId="0" hidden="1">'Data+Analysis'!$K$1</definedName>
    <definedName name="solver_lhs2" localSheetId="0" hidden="1">'Data+Analysis'!$K$1</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1</definedName>
    <definedName name="solver_nod" localSheetId="0" hidden="1">2147483647</definedName>
    <definedName name="solver_num" localSheetId="0" hidden="1">2</definedName>
    <definedName name="solver_nwt" localSheetId="0" hidden="1">1</definedName>
    <definedName name="solver_opt" localSheetId="0" hidden="1">'Data+Analysis'!$R$63</definedName>
    <definedName name="solver_pre" localSheetId="0" hidden="1">0.000001</definedName>
    <definedName name="solver_rbv" localSheetId="0" hidden="1">2</definedName>
    <definedName name="solver_rel1" localSheetId="0" hidden="1">1</definedName>
    <definedName name="solver_rel2" localSheetId="0" hidden="1">3</definedName>
    <definedName name="solver_rhs1" localSheetId="0" hidden="1">1</definedName>
    <definedName name="solver_rhs2" localSheetId="0" hidden="1">0</definedName>
    <definedName name="solver_rlx" localSheetId="0" hidden="1">2</definedName>
    <definedName name="solver_rsd" localSheetId="0" hidden="1">0</definedName>
    <definedName name="solver_scl" localSheetId="0" hidden="1">2</definedName>
    <definedName name="solver_sho" localSheetId="0" hidden="1">2</definedName>
    <definedName name="solver_ssz" localSheetId="0" hidden="1">100</definedName>
    <definedName name="solver_tim" localSheetId="0" hidden="1">2147483647</definedName>
    <definedName name="solver_tol" localSheetId="0" hidden="1">0.01</definedName>
    <definedName name="solver_typ" localSheetId="0" hidden="1">2</definedName>
    <definedName name="solver_val" localSheetId="0" hidden="1">0</definedName>
    <definedName name="solver_ver" localSheetId="0" hidden="1">3</definedName>
  </definedNames>
  <calcPr calcId="145621"/>
</workbook>
</file>

<file path=xl/calcChain.xml><?xml version="1.0" encoding="utf-8"?>
<calcChain xmlns="http://schemas.openxmlformats.org/spreadsheetml/2006/main">
  <c r="D3" i="1" l="1"/>
  <c r="E3" i="1" s="1"/>
  <c r="D4" i="1" l="1"/>
  <c r="E4" i="1" l="1"/>
  <c r="D5" i="1"/>
  <c r="D6" i="1" s="1"/>
  <c r="E6" i="1" s="1"/>
  <c r="E5" i="1" l="1"/>
  <c r="D7" i="1"/>
  <c r="E7" i="1" s="1"/>
  <c r="D8" i="1" l="1"/>
  <c r="E8" i="1"/>
  <c r="D9" i="1" l="1"/>
  <c r="E9" i="1"/>
  <c r="D10" i="1" l="1"/>
  <c r="E10" i="1" s="1"/>
  <c r="D11" i="1" l="1"/>
  <c r="E11" i="1"/>
  <c r="D12" i="1" l="1"/>
  <c r="E12" i="1"/>
  <c r="D13" i="1" l="1"/>
  <c r="E13" i="1"/>
  <c r="D14" i="1" l="1"/>
  <c r="E14" i="1"/>
  <c r="D15" i="1" l="1"/>
  <c r="E15" i="1"/>
  <c r="D16" i="1" l="1"/>
  <c r="E16" i="1"/>
  <c r="D17" i="1" l="1"/>
  <c r="E17" i="1"/>
  <c r="D18" i="1" l="1"/>
  <c r="E18" i="1"/>
  <c r="D19" i="1" l="1"/>
  <c r="E19" i="1"/>
  <c r="D20" i="1" l="1"/>
  <c r="E20" i="1"/>
  <c r="D21" i="1" l="1"/>
  <c r="E21" i="1"/>
  <c r="D22" i="1" l="1"/>
  <c r="E22" i="1"/>
  <c r="D23" i="1" l="1"/>
  <c r="E23" i="1"/>
  <c r="D24" i="1" l="1"/>
  <c r="E24" i="1"/>
  <c r="D25" i="1" l="1"/>
  <c r="E25" i="1"/>
  <c r="D26" i="1" l="1"/>
  <c r="E26" i="1"/>
  <c r="D27" i="1" l="1"/>
  <c r="E27" i="1"/>
  <c r="D28" i="1" l="1"/>
  <c r="E28" i="1"/>
  <c r="D29" i="1" l="1"/>
  <c r="E29" i="1"/>
  <c r="D30" i="1" l="1"/>
  <c r="E30" i="1" s="1"/>
  <c r="D31" i="1" l="1"/>
  <c r="E31" i="1"/>
  <c r="D32" i="1" l="1"/>
  <c r="E32" i="1"/>
  <c r="D33" i="1" l="1"/>
  <c r="E33" i="1" s="1"/>
  <c r="D34" i="1" l="1"/>
  <c r="E34" i="1"/>
  <c r="D35" i="1" l="1"/>
  <c r="E35" i="1"/>
  <c r="D36" i="1" l="1"/>
  <c r="E36" i="1"/>
  <c r="D37" i="1" l="1"/>
  <c r="E37" i="1"/>
  <c r="D38" i="1" l="1"/>
  <c r="E38" i="1"/>
  <c r="D39" i="1" l="1"/>
  <c r="E39" i="1"/>
  <c r="D40" i="1" l="1"/>
  <c r="E40" i="1"/>
  <c r="D41" i="1" l="1"/>
  <c r="E41" i="1"/>
  <c r="D42" i="1" l="1"/>
  <c r="E42" i="1"/>
  <c r="D43" i="1" l="1"/>
  <c r="E43" i="1"/>
  <c r="D44" i="1" l="1"/>
  <c r="E44" i="1"/>
  <c r="D45" i="1" l="1"/>
  <c r="E45" i="1"/>
  <c r="D46" i="1" l="1"/>
  <c r="E46" i="1"/>
  <c r="D47" i="1" l="1"/>
  <c r="E47" i="1"/>
  <c r="D48" i="1" l="1"/>
  <c r="D49" i="1" l="1"/>
  <c r="E48" i="1"/>
  <c r="E49" i="1"/>
  <c r="D50" i="1" l="1"/>
  <c r="E50" i="1"/>
  <c r="D51" i="1" l="1"/>
  <c r="E51" i="1"/>
  <c r="D52" i="1" l="1"/>
  <c r="E52" i="1"/>
  <c r="D53" i="1" l="1"/>
  <c r="E53" i="1"/>
  <c r="D54" i="1" l="1"/>
  <c r="U48" i="1"/>
  <c r="E54" i="1"/>
  <c r="D55" i="1" l="1"/>
  <c r="E55" i="1"/>
  <c r="D56" i="1" l="1"/>
  <c r="E56" i="1"/>
  <c r="D57" i="1" l="1"/>
  <c r="E57" i="1"/>
  <c r="D58" i="1" l="1"/>
  <c r="E58" i="1"/>
  <c r="D59" i="1" l="1"/>
  <c r="E59" i="1"/>
  <c r="D60" i="1" l="1"/>
  <c r="E60" i="1"/>
  <c r="D61" i="1" l="1"/>
  <c r="E61" i="1"/>
  <c r="D62" i="1" l="1"/>
  <c r="E62" i="1" l="1"/>
</calcChain>
</file>

<file path=xl/sharedStrings.xml><?xml version="1.0" encoding="utf-8"?>
<sst xmlns="http://schemas.openxmlformats.org/spreadsheetml/2006/main" count="147" uniqueCount="31">
  <si>
    <t>Calls</t>
  </si>
  <si>
    <t>Adjustment</t>
  </si>
  <si>
    <t>Final Forecast</t>
  </si>
  <si>
    <t>Day of the week</t>
  </si>
  <si>
    <t>Mon</t>
  </si>
  <si>
    <t>Tue</t>
  </si>
  <si>
    <t>Wed</t>
  </si>
  <si>
    <t>Thu</t>
  </si>
  <si>
    <t>Fri</t>
  </si>
  <si>
    <t>One day ahead System Forecast</t>
  </si>
  <si>
    <t>The first thing to check is the accuracy calculations.</t>
  </si>
  <si>
    <t>* there is an  issue of establishing what an appropriate benchmark would be</t>
  </si>
  <si>
    <t>* industry standards are to be mistrustied so the question is how might Mark A., the forecasting manager, convince her that an arbitrary standard of 10% might not be achievable</t>
  </si>
  <si>
    <t>Second, carry out some preliminary analysis of the data.</t>
  </si>
  <si>
    <t>* the one-week ahead error shows runs of over and underforecasting suggesting some aspects of the system through which the calls are generated is being missed</t>
  </si>
  <si>
    <t>What determines calls in a call centre</t>
  </si>
  <si>
    <t>* mailings such as billings and mail shot campaigns</t>
  </si>
  <si>
    <t>* weekly seasonality. The model doesn't include this</t>
  </si>
  <si>
    <t>Mark A. must quickly establish a relationship with Marketing and collect back-data.</t>
  </si>
  <si>
    <t>* Further analysis of the data shows that past calls determine current calls. Is that because calls are not being dealt with effectively or the exchange is inadequate?</t>
  </si>
  <si>
    <t>* the one-week ahead calculation using MAPE is aroud 19% so the charge is not unjustified</t>
  </si>
  <si>
    <t>Minicase 13.1 The Management of Call-Center Forecasting</t>
  </si>
  <si>
    <r>
      <t xml:space="preserve">In CreditBank, a new manager has recently been put in charge of the call center's forecasting support function. She is an accountant by background, and forecasting is just one part of her managerial responsibilities. However, there is pressure from senior management to improve accuracy. The new manager made some preliminary inquiries which suggested that the accuracy level for the core business of forecasting incoming account inquiries as measured by </t>
    </r>
    <r>
      <rPr>
        <i/>
        <sz val="12"/>
        <color theme="1"/>
        <rFont val="Times New Roman"/>
        <family val="1"/>
      </rPr>
      <t xml:space="preserve">MAPE </t>
    </r>
    <r>
      <rPr>
        <sz val="12"/>
        <color theme="1"/>
        <rFont val="Times New Roman"/>
        <family val="1"/>
      </rPr>
      <t xml:space="preserve">a week ahead was 22 percent. Her view from looking at cross-industry benchmarking studies was that 10 percent was a more satisfactory level, and she was confident that her manager would find that percentage acceptable. So she gave the forecasting group a month in which to improve its performance. Within the group, Mark A. had the responsibility of forecasting these calls, which was done with an industry standard package (based on exponential smoothing and weekly profiles of calls). The accuracy figure was calculated automatically from within the software. Data on the calls are given in the data set </t>
    </r>
    <r>
      <rPr>
        <i/>
        <sz val="12"/>
        <color theme="1"/>
        <rFont val="Times New Roman"/>
        <family val="1"/>
      </rPr>
      <t xml:space="preserve">Credit_call.xlsx. </t>
    </r>
    <r>
      <rPr>
        <sz val="12"/>
        <color theme="1"/>
        <rFont val="Times New Roman"/>
        <family val="1"/>
      </rPr>
      <t>What would you recommend that Mark A. do?</t>
    </r>
  </si>
  <si>
    <t xml:space="preserve">N.B. The instructor may choose to give out the full data set including mailings. </t>
  </si>
  <si>
    <t>- what are the methods that could be employed. Perhaps an outside consultant (university professor!). Agree an improvement program if possible.</t>
  </si>
  <si>
    <t>Analysis using the marketing data shows that mailings are not being included in the final forecast. This gives Mark the opportunity of renegotiating the deadline by explaining that a key issue is the relationship with Marketing and that currently this does not exist. Of course Mark if he has been in post for sometime is subject to the criticism of identifyin the weakness too late. The second issue is whether seasonality in the adjusted forecast is being adequately dealt with - it isn't as a Friday dummy is significant.</t>
  </si>
  <si>
    <t>* the system forecasts are terrible, biased heavily. But the judgmental adjustments don't help very much (MdAPE better)</t>
  </si>
  <si>
    <t>Typle of mailing</t>
  </si>
  <si>
    <t>Mailing in '000s</t>
  </si>
  <si>
    <t>* even afer adjustment seasonality is an issue with Wednesday particularly biased.</t>
  </si>
  <si>
    <t>Discuss points and analyses needed</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</si>
</sst>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0"/>
      <name val="Arial"/>
      <family val="2"/>
      <charset val="161"/>
    </font>
    <font>
      <sz val="10"/>
      <name val="Arial"/>
      <family val="2"/>
      <charset val="161"/>
    </font>
    <font>
      <b/>
      <sz val="12"/>
      <color theme="1"/>
      <name val="Arial"/>
      <family val="2"/>
    </font>
    <font>
      <sz val="12"/>
      <color theme="1"/>
      <name val="Times New Roman"/>
      <family val="1"/>
    </font>
    <font>
      <i/>
      <sz val="12"/>
      <color theme="1"/>
      <name val="Times New Roman"/>
      <family val="1"/>
    </font>
    <font>
      <sz val="12"/>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1" fontId="0" fillId="0" borderId="0" xfId="0" applyNumberFormat="1"/>
    <xf numFmtId="1" fontId="0" fillId="0" borderId="0" xfId="0" applyNumberFormat="1" applyAlignment="1">
      <alignment wrapText="1"/>
    </xf>
    <xf numFmtId="0" fontId="2" fillId="0" borderId="3" xfId="0" applyFont="1" applyBorder="1" applyAlignment="1">
      <alignment horizontal="center"/>
    </xf>
    <xf numFmtId="0" fontId="0" fillId="0" borderId="0" xfId="0" applyAlignment="1">
      <alignment horizontal="center"/>
    </xf>
    <xf numFmtId="1" fontId="0" fillId="0" borderId="0" xfId="0" applyNumberFormat="1" applyFill="1" applyBorder="1" applyAlignment="1">
      <alignment wrapText="1"/>
    </xf>
    <xf numFmtId="0" fontId="3"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wrapText="1"/>
    </xf>
    <xf numFmtId="0" fontId="6" fillId="0" borderId="0" xfId="0" quotePrefix="1" applyFont="1" applyAlignment="1">
      <alignment wrapText="1"/>
    </xf>
    <xf numFmtId="0" fontId="0" fillId="0" borderId="0" xfId="0" applyAlignment="1">
      <alignment vertical="top"/>
    </xf>
    <xf numFmtId="0" fontId="7" fillId="0" borderId="0" xfId="0" applyFont="1" applyAlignment="1">
      <alignment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tabSelected="1" workbookViewId="0">
      <selection activeCell="I4" sqref="I4"/>
    </sheetView>
  </sheetViews>
  <sheetFormatPr defaultRowHeight="15" x14ac:dyDescent="0.25"/>
  <cols>
    <col min="1" max="1" width="9.140625" style="4"/>
    <col min="2" max="2" width="9.140625" style="1"/>
    <col min="3" max="3" width="12.140625" style="1" customWidth="1"/>
    <col min="4" max="4" width="13.42578125" style="1" customWidth="1"/>
    <col min="5" max="6" width="9.140625" style="1"/>
    <col min="7" max="7" width="11.7109375" style="1" customWidth="1"/>
    <col min="8" max="8" width="11.28515625" customWidth="1"/>
    <col min="10" max="10" width="11.140625" customWidth="1"/>
    <col min="18" max="18" width="11.140625" customWidth="1"/>
  </cols>
  <sheetData>
    <row r="1" spans="1:23" x14ac:dyDescent="0.25">
      <c r="A1" s="12" t="s">
        <v>3</v>
      </c>
    </row>
    <row r="2" spans="1:23" ht="45" x14ac:dyDescent="0.25">
      <c r="A2" s="13"/>
      <c r="B2" s="2" t="s">
        <v>0</v>
      </c>
      <c r="C2" s="2" t="s">
        <v>1</v>
      </c>
      <c r="D2" s="2" t="s">
        <v>9</v>
      </c>
      <c r="E2" s="2" t="s">
        <v>2</v>
      </c>
      <c r="F2" s="2"/>
      <c r="G2" s="2"/>
      <c r="H2" s="5"/>
      <c r="I2" s="5"/>
      <c r="J2" s="5"/>
      <c r="K2" s="5"/>
      <c r="L2" s="5"/>
      <c r="M2" s="2"/>
      <c r="N2" s="2"/>
      <c r="O2" s="5"/>
      <c r="P2" s="5"/>
      <c r="Q2" s="5"/>
      <c r="R2" s="5"/>
    </row>
    <row r="3" spans="1:23" x14ac:dyDescent="0.25">
      <c r="A3" s="3" t="s">
        <v>4</v>
      </c>
      <c r="B3" s="1">
        <v>631</v>
      </c>
      <c r="C3" s="1">
        <v>97</v>
      </c>
      <c r="D3" s="1">
        <f>$B3</f>
        <v>631</v>
      </c>
      <c r="E3" s="1">
        <f>D3+$C3</f>
        <v>728</v>
      </c>
      <c r="K3" s="1"/>
      <c r="L3" s="1"/>
      <c r="M3" s="1"/>
      <c r="N3" s="1"/>
    </row>
    <row r="4" spans="1:23" x14ac:dyDescent="0.25">
      <c r="A4" s="3" t="s">
        <v>5</v>
      </c>
      <c r="B4" s="1">
        <v>725</v>
      </c>
      <c r="C4" s="1">
        <v>0</v>
      </c>
      <c r="D4" s="1">
        <f>$K$1*$B3+(1-$K$1)*D3</f>
        <v>631</v>
      </c>
      <c r="E4" s="1">
        <f>D4+C4</f>
        <v>631</v>
      </c>
      <c r="L4" s="1"/>
      <c r="M4" s="1"/>
      <c r="N4" s="1"/>
    </row>
    <row r="5" spans="1:23" x14ac:dyDescent="0.25">
      <c r="A5" s="3" t="s">
        <v>6</v>
      </c>
      <c r="B5" s="1">
        <v>796</v>
      </c>
      <c r="C5" s="1">
        <v>0</v>
      </c>
      <c r="D5" s="1">
        <f>$K$1*$B4+(1-$K$1)*D4</f>
        <v>631</v>
      </c>
      <c r="E5" s="1">
        <f>D5+C5</f>
        <v>631</v>
      </c>
      <c r="L5" s="1"/>
      <c r="M5" s="1"/>
      <c r="N5" s="1"/>
    </row>
    <row r="6" spans="1:23" x14ac:dyDescent="0.25">
      <c r="A6" s="3" t="s">
        <v>7</v>
      </c>
      <c r="B6" s="1">
        <v>817</v>
      </c>
      <c r="C6" s="1">
        <v>45</v>
      </c>
      <c r="D6" s="1">
        <f>$K$1*$B5+(1-$K$1)*D5</f>
        <v>631</v>
      </c>
      <c r="E6" s="1">
        <f>D6+C6</f>
        <v>676</v>
      </c>
      <c r="L6" s="1"/>
      <c r="M6" s="1"/>
      <c r="N6" s="1"/>
    </row>
    <row r="7" spans="1:23" x14ac:dyDescent="0.25">
      <c r="A7" s="3" t="s">
        <v>8</v>
      </c>
      <c r="B7" s="1">
        <v>682</v>
      </c>
      <c r="C7" s="1">
        <v>-40.47</v>
      </c>
      <c r="D7" s="1">
        <f>$K$1*$B6+(1-$K$1)*D6</f>
        <v>631</v>
      </c>
      <c r="E7" s="1">
        <f>D7+C7</f>
        <v>590.53</v>
      </c>
      <c r="L7" s="1"/>
      <c r="M7" s="1"/>
      <c r="N7" s="1"/>
    </row>
    <row r="8" spans="1:23" x14ac:dyDescent="0.25">
      <c r="A8" s="3" t="s">
        <v>4</v>
      </c>
      <c r="B8" s="1">
        <v>831</v>
      </c>
      <c r="C8" s="1">
        <v>97</v>
      </c>
      <c r="D8" s="1">
        <f>$K$1*$B7+(1-$K$1)*D7</f>
        <v>631</v>
      </c>
      <c r="E8" s="1">
        <f>D8+$C8</f>
        <v>728</v>
      </c>
      <c r="H8" s="1"/>
      <c r="I8" s="1"/>
      <c r="J8" s="1"/>
      <c r="L8" s="1"/>
      <c r="M8" s="1"/>
      <c r="N8" s="1"/>
      <c r="O8" s="1"/>
      <c r="P8" s="1"/>
      <c r="Q8" s="1"/>
      <c r="R8" s="1"/>
      <c r="S8" s="1"/>
      <c r="W8" s="1"/>
    </row>
    <row r="9" spans="1:23" x14ac:dyDescent="0.25">
      <c r="A9" s="3" t="s">
        <v>5</v>
      </c>
      <c r="B9" s="1">
        <v>772</v>
      </c>
      <c r="C9" s="1">
        <v>46</v>
      </c>
      <c r="D9" s="1">
        <f>$K$1*$B8+(1-$K$1)*D8</f>
        <v>631</v>
      </c>
      <c r="E9" s="1">
        <f>D9+$C9</f>
        <v>677</v>
      </c>
      <c r="H9" s="1"/>
      <c r="I9" s="1"/>
      <c r="J9" s="1"/>
      <c r="L9" s="1"/>
      <c r="M9" s="1"/>
      <c r="N9" s="1"/>
      <c r="O9" s="1"/>
      <c r="P9" s="1"/>
      <c r="Q9" s="1"/>
      <c r="R9" s="1"/>
      <c r="S9" s="1"/>
      <c r="W9" s="1"/>
    </row>
    <row r="10" spans="1:23" x14ac:dyDescent="0.25">
      <c r="A10" s="3" t="s">
        <v>6</v>
      </c>
      <c r="B10" s="1">
        <v>733</v>
      </c>
      <c r="C10" s="1">
        <v>0</v>
      </c>
      <c r="D10" s="1">
        <f>$K$1*$B9+(1-$K$1)*D9</f>
        <v>631</v>
      </c>
      <c r="E10" s="1">
        <f>D10+$C10</f>
        <v>631</v>
      </c>
      <c r="H10" s="1"/>
      <c r="I10" s="1"/>
      <c r="J10" s="1"/>
      <c r="L10" s="1"/>
      <c r="M10" s="1"/>
      <c r="N10" s="1"/>
      <c r="O10" s="1"/>
      <c r="P10" s="1"/>
      <c r="Q10" s="1"/>
      <c r="R10" s="1"/>
      <c r="S10" s="1"/>
      <c r="W10" s="1"/>
    </row>
    <row r="11" spans="1:23" x14ac:dyDescent="0.25">
      <c r="A11" s="3" t="s">
        <v>7</v>
      </c>
      <c r="B11" s="1">
        <v>806</v>
      </c>
      <c r="C11" s="1">
        <v>0</v>
      </c>
      <c r="D11" s="1">
        <f>$K$1*$B10+(1-$K$1)*D10</f>
        <v>631</v>
      </c>
      <c r="E11" s="1">
        <f>D11+$C11</f>
        <v>631</v>
      </c>
      <c r="H11" s="1"/>
      <c r="I11" s="1"/>
      <c r="J11" s="1"/>
      <c r="L11" s="1"/>
      <c r="M11" s="1"/>
      <c r="N11" s="1"/>
      <c r="O11" s="1"/>
      <c r="P11" s="1"/>
      <c r="Q11" s="1"/>
      <c r="R11" s="1"/>
      <c r="S11" s="1"/>
      <c r="W11" s="1"/>
    </row>
    <row r="12" spans="1:23" x14ac:dyDescent="0.25">
      <c r="A12" s="3" t="s">
        <v>8</v>
      </c>
      <c r="B12" s="1">
        <v>801</v>
      </c>
      <c r="C12" s="1">
        <v>-5.78</v>
      </c>
      <c r="D12" s="1">
        <f>$K$1*$B11+(1-$K$1)*D11</f>
        <v>631</v>
      </c>
      <c r="E12" s="1">
        <f>D12+$C12</f>
        <v>625.22</v>
      </c>
      <c r="H12" s="1"/>
      <c r="I12" s="1"/>
      <c r="J12" s="1"/>
      <c r="L12" s="1"/>
      <c r="M12" s="1"/>
      <c r="N12" s="1"/>
      <c r="O12" s="1"/>
      <c r="P12" s="1"/>
      <c r="Q12" s="1"/>
      <c r="R12" s="1"/>
      <c r="S12" s="1"/>
      <c r="W12" s="1"/>
    </row>
    <row r="13" spans="1:23" x14ac:dyDescent="0.25">
      <c r="A13" s="3" t="s">
        <v>4</v>
      </c>
      <c r="B13" s="1">
        <v>954</v>
      </c>
      <c r="C13" s="1">
        <v>97</v>
      </c>
      <c r="D13" s="1">
        <f>$K$1*$B12+(1-$K$1)*D12</f>
        <v>631</v>
      </c>
      <c r="E13" s="1">
        <f>D13+$C13</f>
        <v>728</v>
      </c>
      <c r="H13" s="1"/>
      <c r="I13" s="1"/>
      <c r="J13" s="1"/>
      <c r="L13" s="1"/>
      <c r="M13" s="1"/>
      <c r="N13" s="1"/>
      <c r="O13" s="1"/>
      <c r="P13" s="1"/>
      <c r="Q13" s="1"/>
      <c r="R13" s="1"/>
      <c r="S13" s="1"/>
      <c r="W13" s="1"/>
    </row>
    <row r="14" spans="1:23" x14ac:dyDescent="0.25">
      <c r="A14" s="3" t="s">
        <v>5</v>
      </c>
      <c r="B14" s="1">
        <v>837</v>
      </c>
      <c r="C14" s="1">
        <v>0</v>
      </c>
      <c r="D14" s="1">
        <f>$K$1*$B13+(1-$K$1)*D13</f>
        <v>631</v>
      </c>
      <c r="E14" s="1">
        <f>D14+$C14</f>
        <v>631</v>
      </c>
      <c r="H14" s="1"/>
      <c r="I14" s="1"/>
      <c r="J14" s="1"/>
      <c r="L14" s="1"/>
      <c r="M14" s="1"/>
      <c r="N14" s="1"/>
      <c r="O14" s="1"/>
      <c r="P14" s="1"/>
      <c r="Q14" s="1"/>
      <c r="R14" s="1"/>
      <c r="S14" s="1"/>
    </row>
    <row r="15" spans="1:23" x14ac:dyDescent="0.25">
      <c r="A15" s="3" t="s">
        <v>6</v>
      </c>
      <c r="B15" s="1">
        <v>809</v>
      </c>
      <c r="C15" s="1">
        <v>43</v>
      </c>
      <c r="D15" s="1">
        <f>$K$1*$B14+(1-$K$1)*D14</f>
        <v>631</v>
      </c>
      <c r="E15" s="1">
        <f>D15+$C15</f>
        <v>674</v>
      </c>
      <c r="H15" s="1"/>
      <c r="I15" s="1"/>
      <c r="J15" s="1"/>
      <c r="L15" s="1"/>
      <c r="M15" s="1"/>
      <c r="N15" s="1"/>
      <c r="O15" s="1"/>
      <c r="P15" s="1"/>
      <c r="Q15" s="1"/>
      <c r="R15" s="1"/>
      <c r="S15" s="1"/>
    </row>
    <row r="16" spans="1:23" x14ac:dyDescent="0.25">
      <c r="A16" s="3" t="s">
        <v>7</v>
      </c>
      <c r="B16" s="1">
        <v>843</v>
      </c>
      <c r="C16" s="1">
        <v>0</v>
      </c>
      <c r="D16" s="1">
        <f>$K$1*$B15+(1-$K$1)*D15</f>
        <v>631</v>
      </c>
      <c r="E16" s="1">
        <f>D16+$C16</f>
        <v>631</v>
      </c>
      <c r="H16" s="1"/>
      <c r="I16" s="1"/>
      <c r="J16" s="1"/>
      <c r="L16" s="1"/>
      <c r="M16" s="1"/>
      <c r="N16" s="1"/>
      <c r="O16" s="1"/>
      <c r="P16" s="1"/>
      <c r="Q16" s="1"/>
      <c r="R16" s="1"/>
      <c r="S16" s="1"/>
    </row>
    <row r="17" spans="1:19" x14ac:dyDescent="0.25">
      <c r="A17" s="3" t="s">
        <v>8</v>
      </c>
      <c r="B17" s="1">
        <v>789</v>
      </c>
      <c r="C17" s="1">
        <v>-56.11</v>
      </c>
      <c r="D17" s="1">
        <f>$K$1*$B16+(1-$K$1)*D16</f>
        <v>631</v>
      </c>
      <c r="E17" s="1">
        <f>D17+$C17</f>
        <v>574.89</v>
      </c>
      <c r="H17" s="1"/>
      <c r="I17" s="1"/>
      <c r="J17" s="1"/>
      <c r="L17" s="1"/>
      <c r="M17" s="1"/>
      <c r="N17" s="1"/>
      <c r="O17" s="1"/>
      <c r="P17" s="1"/>
      <c r="Q17" s="1"/>
      <c r="R17" s="1"/>
      <c r="S17" s="1"/>
    </row>
    <row r="18" spans="1:19" x14ac:dyDescent="0.25">
      <c r="A18" s="3" t="s">
        <v>4</v>
      </c>
      <c r="B18" s="1">
        <v>1009</v>
      </c>
      <c r="C18" s="1">
        <v>97</v>
      </c>
      <c r="D18" s="1">
        <f>$K$1*$B17+(1-$K$1)*D17</f>
        <v>631</v>
      </c>
      <c r="E18" s="1">
        <f>D18+$C18</f>
        <v>728</v>
      </c>
      <c r="H18" s="1"/>
      <c r="I18" s="1"/>
      <c r="J18" s="1"/>
      <c r="L18" s="1"/>
      <c r="M18" s="1"/>
      <c r="N18" s="1"/>
      <c r="O18" s="1"/>
      <c r="P18" s="1"/>
      <c r="Q18" s="1"/>
      <c r="R18" s="1"/>
      <c r="S18" s="1"/>
    </row>
    <row r="19" spans="1:19" x14ac:dyDescent="0.25">
      <c r="A19" s="3" t="s">
        <v>5</v>
      </c>
      <c r="B19" s="1">
        <v>1043</v>
      </c>
      <c r="C19" s="1">
        <v>0</v>
      </c>
      <c r="D19" s="1">
        <f>$K$1*$B18+(1-$K$1)*D18</f>
        <v>631</v>
      </c>
      <c r="E19" s="1">
        <f>D19+$C19</f>
        <v>631</v>
      </c>
      <c r="H19" s="1"/>
      <c r="I19" s="1"/>
      <c r="J19" s="1"/>
      <c r="L19" s="1"/>
      <c r="M19" s="1"/>
      <c r="N19" s="1"/>
      <c r="O19" s="1"/>
      <c r="P19" s="1"/>
      <c r="Q19" s="1"/>
      <c r="R19" s="1"/>
      <c r="S19" s="1"/>
    </row>
    <row r="20" spans="1:19" x14ac:dyDescent="0.25">
      <c r="A20" s="3" t="s">
        <v>6</v>
      </c>
      <c r="B20" s="1">
        <v>1092</v>
      </c>
      <c r="C20" s="1">
        <v>0</v>
      </c>
      <c r="D20" s="1">
        <f>$K$1*$B19+(1-$K$1)*D19</f>
        <v>631</v>
      </c>
      <c r="E20" s="1">
        <f>D20+$C20</f>
        <v>631</v>
      </c>
      <c r="H20" s="1"/>
      <c r="I20" s="1"/>
      <c r="J20" s="1"/>
      <c r="L20" s="1"/>
      <c r="M20" s="1"/>
      <c r="N20" s="1"/>
      <c r="O20" s="1"/>
      <c r="P20" s="1"/>
      <c r="Q20" s="1"/>
      <c r="R20" s="1"/>
      <c r="S20" s="1"/>
    </row>
    <row r="21" spans="1:19" x14ac:dyDescent="0.25">
      <c r="A21" s="3" t="s">
        <v>7</v>
      </c>
      <c r="B21" s="1">
        <v>1079</v>
      </c>
      <c r="C21" s="1">
        <v>0</v>
      </c>
      <c r="D21" s="1">
        <f>$K$1*$B20+(1-$K$1)*D20</f>
        <v>631</v>
      </c>
      <c r="E21" s="1">
        <f>D21+$C21</f>
        <v>631</v>
      </c>
      <c r="H21" s="1"/>
      <c r="I21" s="1"/>
      <c r="J21" s="1"/>
      <c r="L21" s="1"/>
      <c r="M21" s="1"/>
      <c r="N21" s="1"/>
      <c r="O21" s="1"/>
      <c r="P21" s="1"/>
      <c r="Q21" s="1"/>
      <c r="R21" s="1"/>
      <c r="S21" s="1"/>
    </row>
    <row r="22" spans="1:19" x14ac:dyDescent="0.25">
      <c r="A22" s="3" t="s">
        <v>8</v>
      </c>
      <c r="B22" s="1">
        <v>1002</v>
      </c>
      <c r="C22" s="1">
        <v>-8.32</v>
      </c>
      <c r="D22" s="1">
        <f>$K$1*$B21+(1-$K$1)*D21</f>
        <v>631</v>
      </c>
      <c r="E22" s="1">
        <f>D22+$C22</f>
        <v>622.67999999999995</v>
      </c>
      <c r="H22" s="1"/>
      <c r="I22" s="1"/>
      <c r="J22" s="1"/>
      <c r="L22" s="1"/>
      <c r="M22" s="1"/>
      <c r="N22" s="1"/>
      <c r="O22" s="1"/>
      <c r="P22" s="1"/>
      <c r="Q22" s="1"/>
      <c r="R22" s="1"/>
      <c r="S22" s="1"/>
    </row>
    <row r="23" spans="1:19" x14ac:dyDescent="0.25">
      <c r="A23" s="3" t="s">
        <v>4</v>
      </c>
      <c r="B23" s="1">
        <v>1219</v>
      </c>
      <c r="C23" s="1">
        <v>97</v>
      </c>
      <c r="D23" s="1">
        <f>$K$1*$B22+(1-$K$1)*D22</f>
        <v>631</v>
      </c>
      <c r="E23" s="1">
        <f>D23+$C23</f>
        <v>728</v>
      </c>
      <c r="H23" s="1"/>
      <c r="I23" s="1"/>
      <c r="J23" s="1"/>
      <c r="L23" s="1"/>
      <c r="M23" s="1"/>
      <c r="N23" s="1"/>
      <c r="O23" s="1"/>
      <c r="P23" s="1"/>
      <c r="Q23" s="1"/>
      <c r="R23" s="1"/>
      <c r="S23" s="1"/>
    </row>
    <row r="24" spans="1:19" x14ac:dyDescent="0.25">
      <c r="A24" s="3" t="s">
        <v>5</v>
      </c>
      <c r="B24" s="1">
        <v>1143</v>
      </c>
      <c r="C24" s="1">
        <v>0</v>
      </c>
      <c r="D24" s="1">
        <f>$K$1*$B23+(1-$K$1)*D23</f>
        <v>631</v>
      </c>
      <c r="E24" s="1">
        <f>D24+$C24</f>
        <v>631</v>
      </c>
      <c r="H24" s="1"/>
      <c r="I24" s="1"/>
      <c r="J24" s="1"/>
      <c r="L24" s="1"/>
      <c r="M24" s="1"/>
      <c r="N24" s="1"/>
      <c r="O24" s="1"/>
      <c r="P24" s="1"/>
      <c r="Q24" s="1"/>
      <c r="R24" s="1"/>
      <c r="S24" s="1"/>
    </row>
    <row r="25" spans="1:19" x14ac:dyDescent="0.25">
      <c r="A25" s="3" t="s">
        <v>6</v>
      </c>
      <c r="B25" s="1">
        <v>1090</v>
      </c>
      <c r="C25" s="1">
        <v>0</v>
      </c>
      <c r="D25" s="1">
        <f>$K$1*$B24+(1-$K$1)*D24</f>
        <v>631</v>
      </c>
      <c r="E25" s="1">
        <f>D25+$C25</f>
        <v>631</v>
      </c>
      <c r="H25" s="1"/>
      <c r="I25" s="1"/>
      <c r="J25" s="1"/>
      <c r="L25" s="1"/>
      <c r="M25" s="1"/>
      <c r="N25" s="1"/>
      <c r="O25" s="1"/>
      <c r="P25" s="1"/>
      <c r="Q25" s="1"/>
      <c r="R25" s="1"/>
      <c r="S25" s="1"/>
    </row>
    <row r="26" spans="1:19" x14ac:dyDescent="0.25">
      <c r="A26" s="3" t="s">
        <v>7</v>
      </c>
      <c r="B26" s="1">
        <v>991</v>
      </c>
      <c r="C26" s="1">
        <v>0</v>
      </c>
      <c r="D26" s="1">
        <f>$K$1*$B25+(1-$K$1)*D25</f>
        <v>631</v>
      </c>
      <c r="E26" s="1">
        <f>D26+$C26</f>
        <v>631</v>
      </c>
      <c r="H26" s="1"/>
      <c r="I26" s="1"/>
      <c r="J26" s="1"/>
      <c r="L26" s="1"/>
      <c r="M26" s="1"/>
      <c r="N26" s="1"/>
      <c r="O26" s="1"/>
      <c r="P26" s="1"/>
      <c r="Q26" s="1"/>
      <c r="R26" s="1"/>
      <c r="S26" s="1"/>
    </row>
    <row r="27" spans="1:19" x14ac:dyDescent="0.25">
      <c r="A27" s="3" t="s">
        <v>8</v>
      </c>
      <c r="B27" s="1">
        <v>885</v>
      </c>
      <c r="C27" s="1">
        <v>-31.86</v>
      </c>
      <c r="D27" s="1">
        <f>$K$1*$B26+(1-$K$1)*D26</f>
        <v>631</v>
      </c>
      <c r="E27" s="1">
        <f>D27+$C27</f>
        <v>599.14</v>
      </c>
      <c r="H27" s="1"/>
      <c r="I27" s="1"/>
      <c r="J27" s="1"/>
      <c r="L27" s="1"/>
      <c r="M27" s="1"/>
      <c r="N27" s="1"/>
      <c r="O27" s="1"/>
      <c r="P27" s="1"/>
      <c r="Q27" s="1"/>
      <c r="R27" s="1"/>
      <c r="S27" s="1"/>
    </row>
    <row r="28" spans="1:19" x14ac:dyDescent="0.25">
      <c r="A28" s="3" t="s">
        <v>4</v>
      </c>
      <c r="B28" s="1">
        <v>1046</v>
      </c>
      <c r="C28" s="1">
        <v>97</v>
      </c>
      <c r="D28" s="1">
        <f>$K$1*$B27+(1-$K$1)*D27</f>
        <v>631</v>
      </c>
      <c r="E28" s="1">
        <f>D28+$C28</f>
        <v>728</v>
      </c>
      <c r="H28" s="1"/>
      <c r="I28" s="1"/>
      <c r="J28" s="1"/>
      <c r="L28" s="1"/>
      <c r="M28" s="1"/>
      <c r="N28" s="1"/>
      <c r="O28" s="1"/>
      <c r="P28" s="1"/>
      <c r="Q28" s="1"/>
      <c r="R28" s="1"/>
      <c r="S28" s="1"/>
    </row>
    <row r="29" spans="1:19" x14ac:dyDescent="0.25">
      <c r="A29" s="3" t="s">
        <v>5</v>
      </c>
      <c r="B29" s="1">
        <v>896</v>
      </c>
      <c r="C29" s="1">
        <v>52</v>
      </c>
      <c r="D29" s="1">
        <f>$K$1*$B28+(1-$K$1)*D28</f>
        <v>631</v>
      </c>
      <c r="E29" s="1">
        <f>D29+$C29</f>
        <v>683</v>
      </c>
      <c r="H29" s="1"/>
      <c r="I29" s="1"/>
      <c r="J29" s="1"/>
      <c r="L29" s="1"/>
      <c r="M29" s="1"/>
      <c r="N29" s="1"/>
      <c r="O29" s="1"/>
      <c r="P29" s="1"/>
      <c r="Q29" s="1"/>
      <c r="R29" s="1"/>
      <c r="S29" s="1"/>
    </row>
    <row r="30" spans="1:19" x14ac:dyDescent="0.25">
      <c r="A30" s="3" t="s">
        <v>6</v>
      </c>
      <c r="B30" s="1">
        <v>962</v>
      </c>
      <c r="C30" s="1">
        <v>0</v>
      </c>
      <c r="D30" s="1">
        <f>$K$1*$B29+(1-$K$1)*D29</f>
        <v>631</v>
      </c>
      <c r="E30" s="1">
        <f>D30+$C30</f>
        <v>631</v>
      </c>
      <c r="H30" s="1"/>
      <c r="I30" s="1"/>
      <c r="J30" s="1"/>
      <c r="L30" s="1"/>
      <c r="M30" s="1"/>
      <c r="N30" s="1"/>
      <c r="O30" s="1"/>
      <c r="P30" s="1"/>
      <c r="Q30" s="1"/>
      <c r="R30" s="1"/>
      <c r="S30" s="1"/>
    </row>
    <row r="31" spans="1:19" x14ac:dyDescent="0.25">
      <c r="A31" s="3" t="s">
        <v>7</v>
      </c>
      <c r="B31" s="1">
        <v>911</v>
      </c>
      <c r="C31" s="1">
        <v>57</v>
      </c>
      <c r="D31" s="1">
        <f>$K$1*$B30+(1-$K$1)*D30</f>
        <v>631</v>
      </c>
      <c r="E31" s="1">
        <f>D31+$C31</f>
        <v>688</v>
      </c>
      <c r="H31" s="1"/>
      <c r="I31" s="1"/>
      <c r="J31" s="1"/>
      <c r="L31" s="1"/>
      <c r="M31" s="1"/>
      <c r="N31" s="1"/>
      <c r="O31" s="1"/>
      <c r="P31" s="1"/>
      <c r="Q31" s="1"/>
      <c r="R31" s="1"/>
      <c r="S31" s="1"/>
    </row>
    <row r="32" spans="1:19" x14ac:dyDescent="0.25">
      <c r="A32" s="3" t="s">
        <v>8</v>
      </c>
      <c r="B32" s="1">
        <v>814</v>
      </c>
      <c r="C32" s="1">
        <v>-25.09</v>
      </c>
      <c r="D32" s="1">
        <f>$K$1*$B31+(1-$K$1)*D31</f>
        <v>631</v>
      </c>
      <c r="E32" s="1">
        <f>D32+$C32</f>
        <v>605.91</v>
      </c>
      <c r="H32" s="1"/>
      <c r="I32" s="1"/>
      <c r="J32" s="1"/>
      <c r="L32" s="1"/>
      <c r="M32" s="1"/>
      <c r="N32" s="1"/>
      <c r="O32" s="1"/>
      <c r="P32" s="1"/>
      <c r="Q32" s="1"/>
      <c r="R32" s="1"/>
      <c r="S32" s="1"/>
    </row>
    <row r="33" spans="1:21" x14ac:dyDescent="0.25">
      <c r="A33" s="3" t="s">
        <v>4</v>
      </c>
      <c r="B33" s="1">
        <v>1016</v>
      </c>
      <c r="C33" s="1">
        <v>97</v>
      </c>
      <c r="D33" s="1">
        <f>$K$1*$B32+(1-$K$1)*D32</f>
        <v>631</v>
      </c>
      <c r="E33" s="1">
        <f>D33+$C33</f>
        <v>728</v>
      </c>
      <c r="H33" s="1"/>
      <c r="I33" s="1"/>
      <c r="J33" s="1"/>
      <c r="L33" s="1"/>
      <c r="M33" s="1"/>
      <c r="N33" s="1"/>
      <c r="O33" s="1"/>
      <c r="P33" s="1"/>
      <c r="Q33" s="1"/>
      <c r="R33" s="1"/>
      <c r="S33" s="1"/>
    </row>
    <row r="34" spans="1:21" x14ac:dyDescent="0.25">
      <c r="A34" s="3" t="s">
        <v>5</v>
      </c>
      <c r="B34" s="1">
        <v>998</v>
      </c>
      <c r="C34" s="1">
        <v>0</v>
      </c>
      <c r="D34" s="1">
        <f>$K$1*$B33+(1-$K$1)*D33</f>
        <v>631</v>
      </c>
      <c r="E34" s="1">
        <f>D34+$C34</f>
        <v>631</v>
      </c>
      <c r="H34" s="1"/>
      <c r="I34" s="1"/>
      <c r="J34" s="1"/>
      <c r="L34" s="1"/>
      <c r="M34" s="1"/>
      <c r="N34" s="1"/>
      <c r="O34" s="1"/>
      <c r="P34" s="1"/>
      <c r="Q34" s="1"/>
      <c r="R34" s="1"/>
      <c r="S34" s="1"/>
    </row>
    <row r="35" spans="1:21" x14ac:dyDescent="0.25">
      <c r="A35" s="3" t="s">
        <v>6</v>
      </c>
      <c r="B35" s="1">
        <v>951</v>
      </c>
      <c r="C35" s="1">
        <v>0</v>
      </c>
      <c r="D35" s="1">
        <f>$K$1*$B34+(1-$K$1)*D34</f>
        <v>631</v>
      </c>
      <c r="E35" s="1">
        <f>D35+$C35</f>
        <v>631</v>
      </c>
      <c r="H35" s="1"/>
      <c r="I35" s="1"/>
      <c r="J35" s="1"/>
      <c r="L35" s="1"/>
      <c r="M35" s="1"/>
      <c r="N35" s="1"/>
      <c r="O35" s="1"/>
      <c r="P35" s="1"/>
      <c r="Q35" s="1"/>
      <c r="R35" s="1"/>
      <c r="S35" s="1"/>
    </row>
    <row r="36" spans="1:21" x14ac:dyDescent="0.25">
      <c r="A36" s="3" t="s">
        <v>7</v>
      </c>
      <c r="B36" s="1">
        <v>941</v>
      </c>
      <c r="C36" s="1">
        <v>0</v>
      </c>
      <c r="D36" s="1">
        <f>$K$1*$B35+(1-$K$1)*D35</f>
        <v>631</v>
      </c>
      <c r="E36" s="1">
        <f>D36+$C36</f>
        <v>631</v>
      </c>
      <c r="H36" s="1"/>
      <c r="I36" s="1"/>
      <c r="J36" s="1"/>
      <c r="L36" s="1"/>
      <c r="M36" s="1"/>
      <c r="N36" s="1"/>
      <c r="O36" s="1"/>
      <c r="P36" s="1"/>
      <c r="Q36" s="1"/>
      <c r="R36" s="1"/>
      <c r="S36" s="1"/>
    </row>
    <row r="37" spans="1:21" x14ac:dyDescent="0.25">
      <c r="A37" s="3" t="s">
        <v>8</v>
      </c>
      <c r="B37" s="1">
        <v>764</v>
      </c>
      <c r="C37" s="1">
        <v>-46.59</v>
      </c>
      <c r="D37" s="1">
        <f>$K$1*$B36+(1-$K$1)*D36</f>
        <v>631</v>
      </c>
      <c r="E37" s="1">
        <f>D37+$C37</f>
        <v>584.41</v>
      </c>
      <c r="H37" s="1"/>
      <c r="I37" s="1"/>
      <c r="J37" s="1"/>
      <c r="L37" s="1"/>
      <c r="M37" s="1"/>
      <c r="N37" s="1"/>
      <c r="O37" s="1"/>
      <c r="P37" s="1"/>
      <c r="Q37" s="1"/>
      <c r="R37" s="1"/>
      <c r="S37" s="1"/>
    </row>
    <row r="38" spans="1:21" x14ac:dyDescent="0.25">
      <c r="A38" s="3" t="s">
        <v>4</v>
      </c>
      <c r="B38" s="1">
        <v>833</v>
      </c>
      <c r="C38" s="1">
        <v>97</v>
      </c>
      <c r="D38" s="1">
        <f>$K$1*$B37+(1-$K$1)*D37</f>
        <v>631</v>
      </c>
      <c r="E38" s="1">
        <f>D38+$C38</f>
        <v>728</v>
      </c>
      <c r="H38" s="1"/>
      <c r="I38" s="1"/>
      <c r="J38" s="1"/>
      <c r="L38" s="1"/>
      <c r="M38" s="1"/>
      <c r="N38" s="1"/>
      <c r="O38" s="1"/>
      <c r="P38" s="1"/>
      <c r="Q38" s="1"/>
      <c r="R38" s="1"/>
      <c r="S38" s="1"/>
    </row>
    <row r="39" spans="1:21" x14ac:dyDescent="0.25">
      <c r="A39" s="3" t="s">
        <v>5</v>
      </c>
      <c r="B39" s="1">
        <v>649</v>
      </c>
      <c r="C39" s="1">
        <v>0</v>
      </c>
      <c r="D39" s="1">
        <f>$K$1*$B38+(1-$K$1)*D38</f>
        <v>631</v>
      </c>
      <c r="E39" s="1">
        <f>D39+$C39</f>
        <v>631</v>
      </c>
      <c r="H39" s="1"/>
      <c r="I39" s="1"/>
      <c r="J39" s="1"/>
      <c r="L39" s="1"/>
      <c r="M39" s="1"/>
      <c r="N39" s="1"/>
      <c r="O39" s="1"/>
      <c r="P39" s="1"/>
      <c r="Q39" s="1"/>
      <c r="R39" s="1"/>
      <c r="S39" s="1"/>
    </row>
    <row r="40" spans="1:21" x14ac:dyDescent="0.25">
      <c r="A40" s="3" t="s">
        <v>6</v>
      </c>
      <c r="B40" s="1">
        <v>613</v>
      </c>
      <c r="C40" s="1">
        <v>0</v>
      </c>
      <c r="D40" s="1">
        <f>$K$1*$B39+(1-$K$1)*D39</f>
        <v>631</v>
      </c>
      <c r="E40" s="1">
        <f>D40+$C40</f>
        <v>631</v>
      </c>
      <c r="H40" s="1"/>
      <c r="I40" s="1"/>
      <c r="J40" s="1"/>
      <c r="L40" s="1"/>
      <c r="M40" s="1"/>
      <c r="N40" s="1"/>
      <c r="O40" s="1"/>
      <c r="P40" s="1"/>
      <c r="Q40" s="1"/>
      <c r="R40" s="1"/>
      <c r="S40" s="1"/>
    </row>
    <row r="41" spans="1:21" x14ac:dyDescent="0.25">
      <c r="A41" s="3" t="s">
        <v>7</v>
      </c>
      <c r="B41" s="1">
        <v>588</v>
      </c>
      <c r="C41" s="1">
        <v>0</v>
      </c>
      <c r="D41" s="1">
        <f>$K$1*$B40+(1-$K$1)*D40</f>
        <v>631</v>
      </c>
      <c r="E41" s="1">
        <f>D41+$C41</f>
        <v>631</v>
      </c>
      <c r="H41" s="1"/>
      <c r="I41" s="1"/>
      <c r="J41" s="1"/>
      <c r="L41" s="1"/>
      <c r="M41" s="1"/>
      <c r="N41" s="1"/>
      <c r="O41" s="1"/>
      <c r="P41" s="1"/>
      <c r="Q41" s="1"/>
      <c r="R41" s="1"/>
      <c r="S41" s="1"/>
    </row>
    <row r="42" spans="1:21" x14ac:dyDescent="0.25">
      <c r="A42" s="3" t="s">
        <v>8</v>
      </c>
      <c r="B42" s="1">
        <v>511</v>
      </c>
      <c r="C42" s="1">
        <v>-42.35</v>
      </c>
      <c r="D42" s="1">
        <f>$K$1*$B41+(1-$K$1)*D41</f>
        <v>631</v>
      </c>
      <c r="E42" s="1">
        <f>D42+$C42</f>
        <v>588.65</v>
      </c>
      <c r="H42" s="1"/>
      <c r="I42" s="1"/>
      <c r="J42" s="1"/>
      <c r="L42" s="1"/>
      <c r="M42" s="1"/>
      <c r="N42" s="1"/>
      <c r="O42" s="1"/>
      <c r="P42" s="1"/>
      <c r="Q42" s="1"/>
      <c r="R42" s="1"/>
      <c r="S42" s="1"/>
    </row>
    <row r="43" spans="1:21" x14ac:dyDescent="0.25">
      <c r="A43" s="3" t="s">
        <v>4</v>
      </c>
      <c r="B43" s="1">
        <v>679</v>
      </c>
      <c r="C43" s="1">
        <v>96.5</v>
      </c>
      <c r="D43" s="1">
        <f>$K$1*$B42+(1-$K$1)*D42</f>
        <v>631</v>
      </c>
      <c r="E43" s="1">
        <f>D43+$C43</f>
        <v>727.5</v>
      </c>
      <c r="H43" s="1"/>
      <c r="I43" s="1"/>
      <c r="J43" s="1"/>
      <c r="L43" s="1"/>
      <c r="M43" s="1"/>
      <c r="N43" s="1"/>
      <c r="O43" s="1"/>
      <c r="P43" s="1"/>
      <c r="Q43" s="1"/>
      <c r="R43" s="1"/>
      <c r="S43" s="1"/>
    </row>
    <row r="44" spans="1:21" x14ac:dyDescent="0.25">
      <c r="A44" s="3" t="s">
        <v>5</v>
      </c>
      <c r="B44" s="1">
        <v>585</v>
      </c>
      <c r="C44" s="1">
        <v>0</v>
      </c>
      <c r="D44" s="1">
        <f>$K$1*$B43+(1-$K$1)*D43</f>
        <v>631</v>
      </c>
      <c r="E44" s="1">
        <f>D44+$C44</f>
        <v>631</v>
      </c>
      <c r="H44" s="1"/>
      <c r="I44" s="1"/>
      <c r="J44" s="1"/>
      <c r="L44" s="1"/>
      <c r="M44" s="1"/>
      <c r="N44" s="1"/>
      <c r="O44" s="1"/>
      <c r="P44" s="1"/>
      <c r="Q44" s="1"/>
      <c r="R44" s="1"/>
      <c r="S44" s="1"/>
    </row>
    <row r="45" spans="1:21" x14ac:dyDescent="0.25">
      <c r="A45" s="3" t="s">
        <v>6</v>
      </c>
      <c r="B45" s="1">
        <v>572</v>
      </c>
      <c r="C45" s="1">
        <v>0</v>
      </c>
      <c r="D45" s="1">
        <f>$K$1*$B44+(1-$K$1)*D44</f>
        <v>631</v>
      </c>
      <c r="E45" s="1">
        <f>D45+$C45</f>
        <v>631</v>
      </c>
      <c r="H45" s="1"/>
      <c r="I45" s="1"/>
      <c r="J45" s="1"/>
      <c r="L45" s="1"/>
      <c r="M45" s="1"/>
      <c r="N45" s="1"/>
      <c r="O45" s="1"/>
      <c r="P45" s="1"/>
      <c r="Q45" s="1"/>
      <c r="R45" s="1"/>
      <c r="S45" s="1"/>
    </row>
    <row r="46" spans="1:21" x14ac:dyDescent="0.25">
      <c r="A46" s="3" t="s">
        <v>7</v>
      </c>
      <c r="B46" s="1">
        <v>630</v>
      </c>
      <c r="C46" s="1">
        <v>32.5</v>
      </c>
      <c r="D46" s="1">
        <f>$K$1*$B45+(1-$K$1)*D45</f>
        <v>631</v>
      </c>
      <c r="E46" s="1">
        <f>D46+$C46</f>
        <v>663.5</v>
      </c>
      <c r="H46" s="1"/>
      <c r="I46" s="1"/>
      <c r="J46" s="1"/>
      <c r="L46" s="1"/>
      <c r="M46" s="1"/>
      <c r="N46" s="1"/>
      <c r="O46" s="1"/>
      <c r="P46" s="1"/>
      <c r="Q46" s="1"/>
      <c r="R46" s="1"/>
      <c r="S46" s="1"/>
    </row>
    <row r="47" spans="1:21" x14ac:dyDescent="0.25">
      <c r="A47" s="3" t="s">
        <v>8</v>
      </c>
      <c r="B47" s="1">
        <v>610</v>
      </c>
      <c r="C47" s="1">
        <v>-51.93</v>
      </c>
      <c r="D47" s="1">
        <f>$K$1*$B46+(1-$K$1)*D46</f>
        <v>631</v>
      </c>
      <c r="E47" s="1">
        <f>D47+$C47</f>
        <v>579.07000000000005</v>
      </c>
      <c r="H47" s="1"/>
      <c r="I47" s="1"/>
      <c r="J47" s="1"/>
      <c r="L47" s="1"/>
      <c r="M47" s="1"/>
      <c r="N47" s="1"/>
      <c r="O47" s="1"/>
      <c r="P47" s="1"/>
      <c r="Q47" s="1"/>
      <c r="R47" s="1"/>
      <c r="S47" s="1"/>
    </row>
    <row r="48" spans="1:21" x14ac:dyDescent="0.25">
      <c r="A48" s="3" t="s">
        <v>4</v>
      </c>
      <c r="B48" s="1">
        <v>819</v>
      </c>
      <c r="C48" s="1">
        <v>136</v>
      </c>
      <c r="D48" s="1">
        <f>$K$1*$B47+(1-$K$1)*D47</f>
        <v>631</v>
      </c>
      <c r="E48" s="1">
        <f>D48+$C48</f>
        <v>767</v>
      </c>
      <c r="H48" s="1"/>
      <c r="I48" s="1"/>
      <c r="J48" s="1"/>
      <c r="L48" s="1"/>
      <c r="M48" s="1"/>
      <c r="N48" s="1"/>
      <c r="O48" s="1"/>
      <c r="P48" s="1"/>
      <c r="Q48" s="1"/>
      <c r="R48" s="1"/>
      <c r="S48" s="1"/>
      <c r="U48" s="1" t="e">
        <f>AVERAGE(J49:J62)</f>
        <v>#DIV/0!</v>
      </c>
    </row>
    <row r="49" spans="1:19" x14ac:dyDescent="0.25">
      <c r="A49" s="3" t="s">
        <v>5</v>
      </c>
      <c r="B49" s="1">
        <v>755</v>
      </c>
      <c r="C49" s="1">
        <v>0</v>
      </c>
      <c r="D49" s="1">
        <f>$K$1*$B48+(1-$K$1)*D48</f>
        <v>631</v>
      </c>
      <c r="E49" s="1">
        <f>D49+$C49</f>
        <v>631</v>
      </c>
      <c r="H49" s="1"/>
      <c r="I49" s="1"/>
      <c r="J49" s="1"/>
      <c r="L49" s="1"/>
      <c r="M49" s="1"/>
      <c r="N49" s="1"/>
      <c r="O49" s="1"/>
      <c r="P49" s="1"/>
      <c r="Q49" s="1"/>
      <c r="R49" s="1"/>
      <c r="S49" s="1"/>
    </row>
    <row r="50" spans="1:19" x14ac:dyDescent="0.25">
      <c r="A50" s="3" t="s">
        <v>6</v>
      </c>
      <c r="B50" s="1">
        <v>741</v>
      </c>
      <c r="C50" s="1">
        <v>0</v>
      </c>
      <c r="D50" s="1">
        <f>$K$1*$B49+(1-$K$1)*D49</f>
        <v>631</v>
      </c>
      <c r="E50" s="1">
        <f>D50+$C50</f>
        <v>631</v>
      </c>
      <c r="H50" s="1"/>
      <c r="I50" s="1"/>
      <c r="J50" s="1"/>
      <c r="L50" s="1"/>
      <c r="M50" s="1"/>
      <c r="N50" s="1"/>
      <c r="O50" s="1"/>
      <c r="P50" s="1"/>
      <c r="Q50" s="1"/>
      <c r="R50" s="1"/>
      <c r="S50" s="1"/>
    </row>
    <row r="51" spans="1:19" x14ac:dyDescent="0.25">
      <c r="A51" s="3" t="s">
        <v>7</v>
      </c>
      <c r="B51" s="1">
        <v>747</v>
      </c>
      <c r="C51" s="1">
        <v>0</v>
      </c>
      <c r="D51" s="1">
        <f>$K$1*$B50+(1-$K$1)*D50</f>
        <v>631</v>
      </c>
      <c r="E51" s="1">
        <f>D51+$C51</f>
        <v>631</v>
      </c>
      <c r="H51" s="1"/>
      <c r="I51" s="1"/>
      <c r="J51" s="1"/>
      <c r="L51" s="1"/>
      <c r="M51" s="1"/>
      <c r="N51" s="1"/>
      <c r="O51" s="1"/>
      <c r="P51" s="1"/>
      <c r="Q51" s="1"/>
      <c r="R51" s="1"/>
      <c r="S51" s="1"/>
    </row>
    <row r="52" spans="1:19" x14ac:dyDescent="0.25">
      <c r="A52" s="3" t="s">
        <v>8</v>
      </c>
      <c r="B52" s="1">
        <v>597</v>
      </c>
      <c r="C52" s="1">
        <v>-10.86</v>
      </c>
      <c r="D52" s="1">
        <f>$K$1*$B51+(1-$K$1)*D51</f>
        <v>631</v>
      </c>
      <c r="E52" s="1">
        <f>D52+$C52</f>
        <v>620.14</v>
      </c>
      <c r="H52" s="1"/>
      <c r="I52" s="1"/>
      <c r="J52" s="1"/>
      <c r="L52" s="1"/>
      <c r="M52" s="1"/>
      <c r="N52" s="1"/>
      <c r="O52" s="1"/>
      <c r="P52" s="1"/>
      <c r="Q52" s="1"/>
      <c r="R52" s="1"/>
      <c r="S52" s="1"/>
    </row>
    <row r="53" spans="1:19" x14ac:dyDescent="0.25">
      <c r="A53" s="3" t="s">
        <v>4</v>
      </c>
      <c r="B53" s="1">
        <v>752</v>
      </c>
      <c r="C53" s="1">
        <v>96.5</v>
      </c>
      <c r="D53" s="1">
        <f>$K$1*$B52+(1-$K$1)*D52</f>
        <v>631</v>
      </c>
      <c r="E53" s="1">
        <f>D53+$C53</f>
        <v>727.5</v>
      </c>
      <c r="H53" s="1"/>
      <c r="I53" s="1"/>
      <c r="J53" s="1"/>
      <c r="L53" s="1"/>
      <c r="M53" s="1"/>
      <c r="N53" s="1"/>
      <c r="O53" s="1"/>
      <c r="P53" s="1"/>
      <c r="Q53" s="1"/>
      <c r="R53" s="1"/>
      <c r="S53" s="1"/>
    </row>
    <row r="54" spans="1:19" x14ac:dyDescent="0.25">
      <c r="A54" s="3" t="s">
        <v>5</v>
      </c>
      <c r="B54" s="1">
        <v>533</v>
      </c>
      <c r="C54" s="1">
        <v>0</v>
      </c>
      <c r="D54" s="1">
        <f>$K$1*$B53+(1-$K$1)*D53</f>
        <v>631</v>
      </c>
      <c r="E54" s="1">
        <f>D54+$C54</f>
        <v>631</v>
      </c>
      <c r="H54" s="1"/>
      <c r="I54" s="1"/>
      <c r="J54" s="1"/>
      <c r="L54" s="1"/>
      <c r="M54" s="1"/>
      <c r="N54" s="1"/>
      <c r="O54" s="1"/>
      <c r="P54" s="1"/>
      <c r="Q54" s="1"/>
      <c r="R54" s="1"/>
      <c r="S54" s="1"/>
    </row>
    <row r="55" spans="1:19" x14ac:dyDescent="0.25">
      <c r="A55" s="3" t="s">
        <v>6</v>
      </c>
      <c r="B55" s="1">
        <v>439</v>
      </c>
      <c r="C55" s="1">
        <v>0</v>
      </c>
      <c r="D55" s="1">
        <f>$K$1*$B54+(1-$K$1)*D54</f>
        <v>631</v>
      </c>
      <c r="E55" s="1">
        <f>D55+$C55</f>
        <v>631</v>
      </c>
      <c r="H55" s="1"/>
      <c r="I55" s="1"/>
      <c r="J55" s="1"/>
      <c r="L55" s="1"/>
      <c r="M55" s="1"/>
      <c r="N55" s="1"/>
      <c r="O55" s="1"/>
      <c r="P55" s="1"/>
      <c r="Q55" s="1"/>
      <c r="R55" s="1"/>
      <c r="S55" s="1"/>
    </row>
    <row r="56" spans="1:19" x14ac:dyDescent="0.25">
      <c r="A56" s="3" t="s">
        <v>7</v>
      </c>
      <c r="B56" s="1">
        <v>516</v>
      </c>
      <c r="C56" s="1">
        <v>0</v>
      </c>
      <c r="D56" s="1">
        <f>$K$1*$B55+(1-$K$1)*D55</f>
        <v>631</v>
      </c>
      <c r="E56" s="1">
        <f>D56+$C56</f>
        <v>631</v>
      </c>
      <c r="H56" s="1"/>
      <c r="I56" s="1"/>
      <c r="J56" s="1"/>
      <c r="L56" s="1"/>
      <c r="M56" s="1"/>
      <c r="N56" s="1"/>
      <c r="O56" s="1"/>
      <c r="P56" s="1"/>
      <c r="Q56" s="1"/>
      <c r="R56" s="1"/>
      <c r="S56" s="1"/>
    </row>
    <row r="57" spans="1:19" x14ac:dyDescent="0.25">
      <c r="A57" s="3" t="s">
        <v>8</v>
      </c>
      <c r="B57" s="1">
        <v>473</v>
      </c>
      <c r="C57" s="1">
        <v>-45.64</v>
      </c>
      <c r="D57" s="1">
        <f>$K$1*$B56+(1-$K$1)*D56</f>
        <v>631</v>
      </c>
      <c r="E57" s="1">
        <f>D57+$C57</f>
        <v>585.36</v>
      </c>
      <c r="H57" s="1"/>
      <c r="I57" s="1"/>
      <c r="J57" s="1"/>
      <c r="L57" s="1"/>
      <c r="M57" s="1"/>
      <c r="N57" s="1"/>
      <c r="O57" s="1"/>
      <c r="P57" s="1"/>
      <c r="Q57" s="1"/>
      <c r="R57" s="1"/>
      <c r="S57" s="1"/>
    </row>
    <row r="58" spans="1:19" x14ac:dyDescent="0.25">
      <c r="A58" s="3" t="s">
        <v>4</v>
      </c>
      <c r="B58" s="1">
        <v>688</v>
      </c>
      <c r="C58" s="1">
        <v>135.5</v>
      </c>
      <c r="D58" s="1">
        <f>$K$1*$B57+(1-$K$1)*D57</f>
        <v>631</v>
      </c>
      <c r="E58" s="1">
        <f>D58+$C58</f>
        <v>766.5</v>
      </c>
      <c r="H58" s="1"/>
      <c r="I58" s="1"/>
      <c r="J58" s="1"/>
      <c r="L58" s="1"/>
      <c r="M58" s="1"/>
      <c r="N58" s="1"/>
      <c r="O58" s="1"/>
      <c r="P58" s="1"/>
      <c r="Q58" s="1"/>
      <c r="R58" s="1"/>
      <c r="S58" s="1"/>
    </row>
    <row r="59" spans="1:19" x14ac:dyDescent="0.25">
      <c r="A59" s="3" t="s">
        <v>5</v>
      </c>
      <c r="B59" s="1">
        <v>712</v>
      </c>
      <c r="C59" s="1">
        <v>0</v>
      </c>
      <c r="D59" s="1">
        <f>$K$1*$B58+(1-$K$1)*D58</f>
        <v>631</v>
      </c>
      <c r="E59" s="1">
        <f>D59+$C59</f>
        <v>631</v>
      </c>
      <c r="H59" s="1"/>
      <c r="I59" s="1"/>
      <c r="J59" s="1"/>
      <c r="L59" s="1"/>
      <c r="M59" s="1"/>
      <c r="N59" s="1"/>
      <c r="O59" s="1"/>
      <c r="P59" s="1"/>
      <c r="Q59" s="1"/>
      <c r="R59" s="1"/>
      <c r="S59" s="1"/>
    </row>
    <row r="60" spans="1:19" x14ac:dyDescent="0.25">
      <c r="A60" s="3" t="s">
        <v>6</v>
      </c>
      <c r="B60" s="1">
        <v>744</v>
      </c>
      <c r="C60" s="1">
        <v>0</v>
      </c>
      <c r="D60" s="1">
        <f>$K$1*$B59+(1-$K$1)*D59</f>
        <v>631</v>
      </c>
      <c r="E60" s="1">
        <f>D60+$C60</f>
        <v>631</v>
      </c>
      <c r="H60" s="1"/>
      <c r="I60" s="1"/>
      <c r="J60" s="1"/>
      <c r="L60" s="1"/>
      <c r="M60" s="1"/>
      <c r="N60" s="1"/>
      <c r="O60" s="1"/>
      <c r="P60" s="1"/>
      <c r="Q60" s="1"/>
      <c r="R60" s="1"/>
      <c r="S60" s="1"/>
    </row>
    <row r="61" spans="1:19" x14ac:dyDescent="0.25">
      <c r="A61" s="3" t="s">
        <v>7</v>
      </c>
      <c r="B61" s="1">
        <v>639</v>
      </c>
      <c r="C61" s="1">
        <v>0</v>
      </c>
      <c r="D61" s="1">
        <f>$K$1*$B60+(1-$K$1)*D60</f>
        <v>631</v>
      </c>
      <c r="E61" s="1">
        <f>D61+$C61</f>
        <v>631</v>
      </c>
      <c r="H61" s="1"/>
      <c r="I61" s="1"/>
      <c r="J61" s="1"/>
      <c r="L61" s="1"/>
      <c r="M61" s="1"/>
      <c r="N61" s="1"/>
      <c r="O61" s="1"/>
      <c r="P61" s="1"/>
      <c r="Q61" s="1"/>
      <c r="R61" s="1"/>
      <c r="S61" s="1"/>
    </row>
    <row r="62" spans="1:19" x14ac:dyDescent="0.25">
      <c r="A62" s="3" t="s">
        <v>8</v>
      </c>
      <c r="B62" s="1">
        <v>644</v>
      </c>
      <c r="C62" s="1">
        <v>-32.340000000000003</v>
      </c>
      <c r="D62" s="1">
        <f>$K$1*$B61+(1-$K$1)*D61</f>
        <v>631</v>
      </c>
      <c r="E62" s="1">
        <f>D62+$C62</f>
        <v>598.66</v>
      </c>
      <c r="H62" s="1"/>
      <c r="I62" s="1"/>
      <c r="J62" s="1"/>
      <c r="L62" s="1"/>
      <c r="M62" s="1"/>
      <c r="N62" s="1"/>
      <c r="O62" s="1"/>
      <c r="P62" s="1"/>
      <c r="Q62" s="1"/>
      <c r="R62" s="1"/>
      <c r="S62" s="1"/>
    </row>
    <row r="63" spans="1:19" x14ac:dyDescent="0.25">
      <c r="J63" s="1"/>
      <c r="N63" s="1"/>
      <c r="R63" s="1"/>
    </row>
    <row r="64" spans="1:19" x14ac:dyDescent="0.25">
      <c r="J64" s="1"/>
    </row>
  </sheetData>
  <mergeCells count="1">
    <mergeCell ref="A1:A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
  <sheetViews>
    <sheetView workbookViewId="0">
      <selection activeCell="A6" sqref="A6"/>
    </sheetView>
  </sheetViews>
  <sheetFormatPr defaultRowHeight="15" x14ac:dyDescent="0.25"/>
  <cols>
    <col min="1" max="1" width="91.42578125" customWidth="1"/>
  </cols>
  <sheetData>
    <row r="2" spans="1:1" ht="15.75" x14ac:dyDescent="0.25">
      <c r="A2" s="6" t="s">
        <v>21</v>
      </c>
    </row>
    <row r="3" spans="1:1" ht="15.75" x14ac:dyDescent="0.25">
      <c r="A3" s="6"/>
    </row>
    <row r="4" spans="1:1" ht="189" x14ac:dyDescent="0.25">
      <c r="A4" s="7" t="s">
        <v>22</v>
      </c>
    </row>
    <row r="6" spans="1:1" x14ac:dyDescent="0.25">
      <c r="A6" t="s">
        <v>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election activeCell="C6" sqref="C6"/>
    </sheetView>
  </sheetViews>
  <sheetFormatPr defaultRowHeight="15.75" x14ac:dyDescent="0.25"/>
  <cols>
    <col min="1" max="1" width="8" customWidth="1"/>
    <col min="2" max="2" width="88.85546875" style="8" customWidth="1"/>
  </cols>
  <sheetData>
    <row r="1" spans="1:2" x14ac:dyDescent="0.25">
      <c r="B1" s="11" t="s">
        <v>30</v>
      </c>
    </row>
    <row r="2" spans="1:2" x14ac:dyDescent="0.25">
      <c r="A2">
        <v>1</v>
      </c>
      <c r="B2" s="8" t="s">
        <v>10</v>
      </c>
    </row>
    <row r="3" spans="1:2" x14ac:dyDescent="0.25">
      <c r="B3" s="8" t="s">
        <v>20</v>
      </c>
    </row>
    <row r="4" spans="1:2" x14ac:dyDescent="0.25">
      <c r="B4" s="8" t="s">
        <v>11</v>
      </c>
    </row>
    <row r="5" spans="1:2" ht="47.25" x14ac:dyDescent="0.25">
      <c r="B5" s="8" t="s">
        <v>12</v>
      </c>
    </row>
    <row r="6" spans="1:2" ht="31.5" x14ac:dyDescent="0.25">
      <c r="B6" s="9" t="s">
        <v>24</v>
      </c>
    </row>
    <row r="8" spans="1:2" x14ac:dyDescent="0.25">
      <c r="A8">
        <v>2</v>
      </c>
      <c r="B8" s="8" t="s">
        <v>13</v>
      </c>
    </row>
    <row r="9" spans="1:2" ht="31.5" x14ac:dyDescent="0.25">
      <c r="B9" s="8" t="s">
        <v>26</v>
      </c>
    </row>
    <row r="10" spans="1:2" ht="31.5" x14ac:dyDescent="0.25">
      <c r="B10" s="8" t="s">
        <v>14</v>
      </c>
    </row>
    <row r="12" spans="1:2" x14ac:dyDescent="0.25">
      <c r="A12">
        <v>3</v>
      </c>
      <c r="B12" s="8" t="s">
        <v>15</v>
      </c>
    </row>
    <row r="13" spans="1:2" x14ac:dyDescent="0.25">
      <c r="B13" s="8" t="s">
        <v>17</v>
      </c>
    </row>
    <row r="14" spans="1:2" x14ac:dyDescent="0.25">
      <c r="B14" s="8" t="s">
        <v>16</v>
      </c>
    </row>
    <row r="15" spans="1:2" x14ac:dyDescent="0.25">
      <c r="B15" s="8" t="s">
        <v>29</v>
      </c>
    </row>
    <row r="16" spans="1:2" x14ac:dyDescent="0.25">
      <c r="B16" s="8" t="s">
        <v>18</v>
      </c>
    </row>
    <row r="17" spans="1:2" ht="31.5" x14ac:dyDescent="0.25">
      <c r="B17" s="8" t="s">
        <v>19</v>
      </c>
    </row>
    <row r="19" spans="1:2" ht="94.5" x14ac:dyDescent="0.25">
      <c r="A19" s="10">
        <v>4</v>
      </c>
      <c r="B19" s="8" t="s">
        <v>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2"/>
  <sheetViews>
    <sheetView workbookViewId="0">
      <selection activeCell="G8" sqref="G8"/>
    </sheetView>
  </sheetViews>
  <sheetFormatPr defaultRowHeight="15" x14ac:dyDescent="0.25"/>
  <cols>
    <col min="3" max="3" width="15.28515625" customWidth="1"/>
  </cols>
  <sheetData>
    <row r="1" spans="2:4" x14ac:dyDescent="0.25">
      <c r="B1" s="12" t="s">
        <v>3</v>
      </c>
      <c r="C1" t="s">
        <v>27</v>
      </c>
      <c r="D1" t="s">
        <v>28</v>
      </c>
    </row>
    <row r="2" spans="2:4" x14ac:dyDescent="0.25">
      <c r="B2" s="13"/>
    </row>
    <row r="3" spans="2:4" x14ac:dyDescent="0.25">
      <c r="B3" s="3" t="s">
        <v>4</v>
      </c>
      <c r="C3">
        <v>0</v>
      </c>
      <c r="D3">
        <v>195</v>
      </c>
    </row>
    <row r="4" spans="2:4" x14ac:dyDescent="0.25">
      <c r="B4" s="3" t="s">
        <v>5</v>
      </c>
      <c r="C4">
        <v>0</v>
      </c>
      <c r="D4">
        <v>198</v>
      </c>
    </row>
    <row r="5" spans="2:4" x14ac:dyDescent="0.25">
      <c r="B5" s="3" t="s">
        <v>6</v>
      </c>
      <c r="C5">
        <v>0</v>
      </c>
      <c r="D5">
        <v>191</v>
      </c>
    </row>
    <row r="6" spans="2:4" x14ac:dyDescent="0.25">
      <c r="B6" s="3" t="s">
        <v>7</v>
      </c>
      <c r="C6">
        <v>1</v>
      </c>
      <c r="D6">
        <v>187</v>
      </c>
    </row>
    <row r="7" spans="2:4" x14ac:dyDescent="0.25">
      <c r="B7" s="3" t="s">
        <v>8</v>
      </c>
      <c r="C7">
        <v>1</v>
      </c>
      <c r="D7">
        <v>185</v>
      </c>
    </row>
    <row r="8" spans="2:4" x14ac:dyDescent="0.25">
      <c r="B8" s="3" t="s">
        <v>4</v>
      </c>
      <c r="C8">
        <v>1</v>
      </c>
      <c r="D8">
        <v>195</v>
      </c>
    </row>
    <row r="9" spans="2:4" x14ac:dyDescent="0.25">
      <c r="B9" s="3" t="s">
        <v>5</v>
      </c>
      <c r="C9">
        <v>1</v>
      </c>
      <c r="D9">
        <v>202</v>
      </c>
    </row>
    <row r="10" spans="2:4" x14ac:dyDescent="0.25">
      <c r="B10" s="3" t="s">
        <v>6</v>
      </c>
      <c r="C10">
        <v>1</v>
      </c>
      <c r="D10">
        <v>208</v>
      </c>
    </row>
    <row r="11" spans="2:4" x14ac:dyDescent="0.25">
      <c r="B11" s="3" t="s">
        <v>7</v>
      </c>
      <c r="C11">
        <v>1</v>
      </c>
      <c r="D11">
        <v>210</v>
      </c>
    </row>
    <row r="12" spans="2:4" x14ac:dyDescent="0.25">
      <c r="B12" s="3" t="s">
        <v>8</v>
      </c>
      <c r="C12">
        <v>1</v>
      </c>
      <c r="D12">
        <v>207</v>
      </c>
    </row>
    <row r="13" spans="2:4" x14ac:dyDescent="0.25">
      <c r="B13" s="3" t="s">
        <v>4</v>
      </c>
      <c r="C13">
        <v>1</v>
      </c>
      <c r="D13">
        <v>196</v>
      </c>
    </row>
    <row r="14" spans="2:4" x14ac:dyDescent="0.25">
      <c r="B14" s="3" t="s">
        <v>5</v>
      </c>
      <c r="C14">
        <v>0</v>
      </c>
      <c r="D14">
        <v>182</v>
      </c>
    </row>
    <row r="15" spans="2:4" x14ac:dyDescent="0.25">
      <c r="B15" s="3" t="s">
        <v>6</v>
      </c>
      <c r="C15">
        <v>0</v>
      </c>
      <c r="D15">
        <v>202</v>
      </c>
    </row>
    <row r="16" spans="2:4" x14ac:dyDescent="0.25">
      <c r="B16" s="3" t="s">
        <v>7</v>
      </c>
      <c r="C16">
        <v>0</v>
      </c>
      <c r="D16">
        <v>241</v>
      </c>
    </row>
    <row r="17" spans="2:4" x14ac:dyDescent="0.25">
      <c r="B17" s="3" t="s">
        <v>8</v>
      </c>
      <c r="C17">
        <v>0</v>
      </c>
      <c r="D17">
        <v>255</v>
      </c>
    </row>
    <row r="18" spans="2:4" x14ac:dyDescent="0.25">
      <c r="B18" s="3" t="s">
        <v>4</v>
      </c>
      <c r="C18">
        <v>1</v>
      </c>
      <c r="D18">
        <v>279</v>
      </c>
    </row>
    <row r="19" spans="2:4" x14ac:dyDescent="0.25">
      <c r="B19" s="3" t="s">
        <v>5</v>
      </c>
      <c r="C19">
        <v>1</v>
      </c>
      <c r="D19">
        <v>290</v>
      </c>
    </row>
    <row r="20" spans="2:4" x14ac:dyDescent="0.25">
      <c r="B20" s="3" t="s">
        <v>6</v>
      </c>
      <c r="C20">
        <v>1</v>
      </c>
      <c r="D20">
        <v>289</v>
      </c>
    </row>
    <row r="21" spans="2:4" x14ac:dyDescent="0.25">
      <c r="B21" s="3" t="s">
        <v>7</v>
      </c>
      <c r="C21">
        <v>1</v>
      </c>
      <c r="D21">
        <v>300</v>
      </c>
    </row>
    <row r="22" spans="2:4" x14ac:dyDescent="0.25">
      <c r="B22" s="3" t="s">
        <v>8</v>
      </c>
      <c r="C22">
        <v>0</v>
      </c>
      <c r="D22">
        <v>292</v>
      </c>
    </row>
    <row r="23" spans="2:4" x14ac:dyDescent="0.25">
      <c r="B23" s="3" t="s">
        <v>4</v>
      </c>
      <c r="C23">
        <v>0</v>
      </c>
      <c r="D23">
        <v>264</v>
      </c>
    </row>
    <row r="24" spans="2:4" x14ac:dyDescent="0.25">
      <c r="B24" s="3" t="s">
        <v>5</v>
      </c>
      <c r="C24">
        <v>0</v>
      </c>
      <c r="D24">
        <v>241</v>
      </c>
    </row>
    <row r="25" spans="2:4" x14ac:dyDescent="0.25">
      <c r="B25" s="3" t="s">
        <v>6</v>
      </c>
      <c r="C25">
        <v>0</v>
      </c>
      <c r="D25">
        <v>247</v>
      </c>
    </row>
    <row r="26" spans="2:4" x14ac:dyDescent="0.25">
      <c r="B26" s="3" t="s">
        <v>7</v>
      </c>
      <c r="C26">
        <v>0</v>
      </c>
      <c r="D26">
        <v>236</v>
      </c>
    </row>
    <row r="27" spans="2:4" x14ac:dyDescent="0.25">
      <c r="B27" s="3" t="s">
        <v>8</v>
      </c>
      <c r="C27">
        <v>0</v>
      </c>
      <c r="D27">
        <v>228</v>
      </c>
    </row>
    <row r="28" spans="2:4" x14ac:dyDescent="0.25">
      <c r="B28" s="3" t="s">
        <v>4</v>
      </c>
      <c r="C28">
        <v>0</v>
      </c>
      <c r="D28">
        <v>221</v>
      </c>
    </row>
    <row r="29" spans="2:4" x14ac:dyDescent="0.25">
      <c r="B29" s="3" t="s">
        <v>5</v>
      </c>
      <c r="C29">
        <v>0</v>
      </c>
      <c r="D29">
        <v>238</v>
      </c>
    </row>
    <row r="30" spans="2:4" x14ac:dyDescent="0.25">
      <c r="B30" s="3" t="s">
        <v>6</v>
      </c>
      <c r="C30">
        <v>0</v>
      </c>
      <c r="D30">
        <v>241</v>
      </c>
    </row>
    <row r="31" spans="2:4" x14ac:dyDescent="0.25">
      <c r="B31" s="3" t="s">
        <v>7</v>
      </c>
      <c r="C31">
        <v>0</v>
      </c>
      <c r="D31">
        <v>250</v>
      </c>
    </row>
    <row r="32" spans="2:4" x14ac:dyDescent="0.25">
      <c r="B32" s="3" t="s">
        <v>8</v>
      </c>
      <c r="C32">
        <v>1</v>
      </c>
      <c r="D32">
        <v>246</v>
      </c>
    </row>
    <row r="33" spans="2:4" x14ac:dyDescent="0.25">
      <c r="B33" s="3" t="s">
        <v>4</v>
      </c>
      <c r="C33">
        <v>1</v>
      </c>
      <c r="D33">
        <v>248</v>
      </c>
    </row>
    <row r="34" spans="2:4" x14ac:dyDescent="0.25">
      <c r="B34" s="3" t="s">
        <v>5</v>
      </c>
      <c r="C34">
        <v>1</v>
      </c>
      <c r="D34">
        <v>240</v>
      </c>
    </row>
    <row r="35" spans="2:4" x14ac:dyDescent="0.25">
      <c r="B35" s="3" t="s">
        <v>6</v>
      </c>
      <c r="C35">
        <v>1</v>
      </c>
      <c r="D35">
        <v>228</v>
      </c>
    </row>
    <row r="36" spans="2:4" x14ac:dyDescent="0.25">
      <c r="B36" s="3" t="s">
        <v>7</v>
      </c>
      <c r="C36">
        <v>1</v>
      </c>
      <c r="D36">
        <v>200</v>
      </c>
    </row>
    <row r="37" spans="2:4" x14ac:dyDescent="0.25">
      <c r="B37" s="3" t="s">
        <v>8</v>
      </c>
      <c r="C37">
        <v>1</v>
      </c>
      <c r="D37">
        <v>147</v>
      </c>
    </row>
    <row r="38" spans="2:4" x14ac:dyDescent="0.25">
      <c r="B38" s="3" t="s">
        <v>4</v>
      </c>
      <c r="C38">
        <v>1</v>
      </c>
      <c r="D38">
        <v>120</v>
      </c>
    </row>
    <row r="39" spans="2:4" x14ac:dyDescent="0.25">
      <c r="B39" s="3" t="s">
        <v>5</v>
      </c>
      <c r="C39">
        <v>1</v>
      </c>
      <c r="D39">
        <v>119</v>
      </c>
    </row>
    <row r="40" spans="2:4" x14ac:dyDescent="0.25">
      <c r="B40" s="3" t="s">
        <v>6</v>
      </c>
      <c r="C40">
        <v>1</v>
      </c>
      <c r="D40">
        <v>120</v>
      </c>
    </row>
    <row r="41" spans="2:4" x14ac:dyDescent="0.25">
      <c r="B41" s="3" t="s">
        <v>7</v>
      </c>
      <c r="C41">
        <v>1</v>
      </c>
      <c r="D41">
        <v>141</v>
      </c>
    </row>
    <row r="42" spans="2:4" x14ac:dyDescent="0.25">
      <c r="B42" s="3" t="s">
        <v>8</v>
      </c>
      <c r="C42">
        <v>0</v>
      </c>
      <c r="D42">
        <v>135</v>
      </c>
    </row>
    <row r="43" spans="2:4" x14ac:dyDescent="0.25">
      <c r="B43" s="3" t="s">
        <v>4</v>
      </c>
      <c r="C43">
        <v>0</v>
      </c>
      <c r="D43">
        <v>137</v>
      </c>
    </row>
    <row r="44" spans="2:4" x14ac:dyDescent="0.25">
      <c r="B44" s="3" t="s">
        <v>5</v>
      </c>
      <c r="C44">
        <v>0</v>
      </c>
      <c r="D44">
        <v>142</v>
      </c>
    </row>
    <row r="45" spans="2:4" x14ac:dyDescent="0.25">
      <c r="B45" s="3" t="s">
        <v>6</v>
      </c>
      <c r="C45">
        <v>0</v>
      </c>
      <c r="D45">
        <v>139</v>
      </c>
    </row>
    <row r="46" spans="2:4" x14ac:dyDescent="0.25">
      <c r="B46" s="3" t="s">
        <v>7</v>
      </c>
      <c r="C46">
        <v>0</v>
      </c>
      <c r="D46">
        <v>168</v>
      </c>
    </row>
    <row r="47" spans="2:4" x14ac:dyDescent="0.25">
      <c r="B47" s="3" t="s">
        <v>8</v>
      </c>
      <c r="C47">
        <v>0</v>
      </c>
      <c r="D47">
        <v>169</v>
      </c>
    </row>
    <row r="48" spans="2:4" x14ac:dyDescent="0.25">
      <c r="B48" s="3" t="s">
        <v>4</v>
      </c>
      <c r="C48">
        <v>0</v>
      </c>
      <c r="D48">
        <v>163</v>
      </c>
    </row>
    <row r="49" spans="2:4" x14ac:dyDescent="0.25">
      <c r="B49" s="3" t="s">
        <v>5</v>
      </c>
      <c r="C49">
        <v>0</v>
      </c>
      <c r="D49">
        <v>161</v>
      </c>
    </row>
    <row r="50" spans="2:4" x14ac:dyDescent="0.25">
      <c r="B50" s="3" t="s">
        <v>6</v>
      </c>
      <c r="C50">
        <v>0</v>
      </c>
      <c r="D50">
        <v>153</v>
      </c>
    </row>
    <row r="51" spans="2:4" x14ac:dyDescent="0.25">
      <c r="B51" s="3" t="s">
        <v>7</v>
      </c>
      <c r="C51">
        <v>0</v>
      </c>
      <c r="D51">
        <v>133</v>
      </c>
    </row>
    <row r="52" spans="2:4" x14ac:dyDescent="0.25">
      <c r="B52" s="3" t="s">
        <v>8</v>
      </c>
      <c r="C52">
        <v>0</v>
      </c>
      <c r="D52">
        <v>113</v>
      </c>
    </row>
    <row r="53" spans="2:4" x14ac:dyDescent="0.25">
      <c r="B53" s="3" t="s">
        <v>4</v>
      </c>
      <c r="C53">
        <v>1</v>
      </c>
      <c r="D53">
        <v>93</v>
      </c>
    </row>
    <row r="54" spans="2:4" x14ac:dyDescent="0.25">
      <c r="B54" s="3" t="s">
        <v>5</v>
      </c>
      <c r="C54">
        <v>1</v>
      </c>
      <c r="D54">
        <v>92</v>
      </c>
    </row>
    <row r="55" spans="2:4" x14ac:dyDescent="0.25">
      <c r="B55" s="3" t="s">
        <v>6</v>
      </c>
      <c r="C55">
        <v>1</v>
      </c>
      <c r="D55">
        <v>113</v>
      </c>
    </row>
    <row r="56" spans="2:4" x14ac:dyDescent="0.25">
      <c r="B56" s="3" t="s">
        <v>7</v>
      </c>
      <c r="C56">
        <v>0</v>
      </c>
      <c r="D56">
        <v>139</v>
      </c>
    </row>
    <row r="57" spans="2:4" x14ac:dyDescent="0.25">
      <c r="B57" s="3" t="s">
        <v>8</v>
      </c>
      <c r="C57">
        <v>0</v>
      </c>
      <c r="D57">
        <v>165</v>
      </c>
    </row>
    <row r="58" spans="2:4" x14ac:dyDescent="0.25">
      <c r="B58" s="3" t="s">
        <v>4</v>
      </c>
      <c r="C58">
        <v>0</v>
      </c>
      <c r="D58">
        <v>164</v>
      </c>
    </row>
    <row r="59" spans="2:4" x14ac:dyDescent="0.25">
      <c r="B59" s="3" t="s">
        <v>5</v>
      </c>
      <c r="C59">
        <v>0</v>
      </c>
      <c r="D59">
        <v>153</v>
      </c>
    </row>
    <row r="60" spans="2:4" x14ac:dyDescent="0.25">
      <c r="B60" s="3" t="s">
        <v>6</v>
      </c>
      <c r="C60">
        <v>0</v>
      </c>
      <c r="D60">
        <v>168</v>
      </c>
    </row>
    <row r="61" spans="2:4" x14ac:dyDescent="0.25">
      <c r="B61" s="3" t="s">
        <v>7</v>
      </c>
      <c r="C61">
        <v>0</v>
      </c>
      <c r="D61">
        <v>183</v>
      </c>
    </row>
    <row r="62" spans="2:4" x14ac:dyDescent="0.25">
      <c r="B62" s="3" t="s">
        <v>8</v>
      </c>
      <c r="C62">
        <v>0</v>
      </c>
      <c r="D62">
        <v>198</v>
      </c>
    </row>
  </sheetData>
  <mergeCells count="1">
    <mergeCell ref="B1:B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Data+Analysis</vt:lpstr>
      <vt:lpstr>Instructions</vt:lpstr>
      <vt:lpstr>Discussion</vt:lpstr>
      <vt:lpstr>Additonal data</vt:lpstr>
    </vt:vector>
  </TitlesOfParts>
  <Company>Lancaster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Fildes, Robert</dc:creator>
  <cp:lastModifiedBy>Fildes, Robert</cp:lastModifiedBy>
  <dcterms:created xsi:type="dcterms:W3CDTF">2012-08-23T13:55:13Z</dcterms:created>
  <dcterms:modified xsi:type="dcterms:W3CDTF">2012-08-27T14:31:16Z</dcterms:modified>
</cp:coreProperties>
</file>