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\Documents\Keith\Keith documents\Second edn\Data Files\"/>
    </mc:Choice>
  </mc:AlternateContent>
  <bookViews>
    <workbookView xWindow="0" yWindow="0" windowWidth="12420" windowHeight="9105" xr2:uid="{8FF557AD-6A6E-44B8-A233-E80A30FC0FC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H38" i="1"/>
  <c r="I38" i="1"/>
  <c r="G39" i="1"/>
  <c r="H39" i="1"/>
  <c r="I39" i="1"/>
  <c r="G40" i="1"/>
  <c r="H40" i="1"/>
  <c r="K40" i="1" s="1"/>
  <c r="I40" i="1"/>
  <c r="H37" i="1"/>
  <c r="K37" i="1" s="1"/>
  <c r="I37" i="1"/>
  <c r="G37" i="1"/>
  <c r="G41" i="1" s="1"/>
  <c r="F38" i="1"/>
  <c r="F39" i="1"/>
  <c r="F40" i="1"/>
  <c r="F37" i="1"/>
  <c r="C36" i="1"/>
  <c r="C37" i="1"/>
  <c r="C38" i="1"/>
  <c r="C39" i="1"/>
  <c r="C40" i="1"/>
  <c r="C35" i="1"/>
  <c r="J40" i="1"/>
  <c r="L40" i="1"/>
  <c r="L39" i="1"/>
  <c r="K39" i="1"/>
  <c r="J39" i="1"/>
  <c r="K38" i="1"/>
  <c r="J38" i="1"/>
  <c r="L38" i="1"/>
  <c r="G29" i="1"/>
  <c r="J29" i="1" s="1"/>
  <c r="F29" i="1"/>
  <c r="I29" i="1" s="1"/>
  <c r="H29" i="1"/>
  <c r="K29" i="1" s="1"/>
  <c r="G28" i="1"/>
  <c r="J28" i="1" s="1"/>
  <c r="F28" i="1"/>
  <c r="I28" i="1" s="1"/>
  <c r="H28" i="1"/>
  <c r="K28" i="1" s="1"/>
  <c r="I27" i="1"/>
  <c r="H27" i="1"/>
  <c r="G27" i="1"/>
  <c r="J27" i="1" s="1"/>
  <c r="F27" i="1"/>
  <c r="G26" i="1"/>
  <c r="J26" i="1" s="1"/>
  <c r="F26" i="1"/>
  <c r="H26" i="1"/>
  <c r="K26" i="1" s="1"/>
  <c r="E16" i="1"/>
  <c r="E17" i="1"/>
  <c r="E18" i="1"/>
  <c r="E15" i="1"/>
  <c r="H15" i="1" s="1"/>
  <c r="G18" i="1"/>
  <c r="J18" i="1" s="1"/>
  <c r="F18" i="1"/>
  <c r="I18" i="1" s="1"/>
  <c r="H18" i="1"/>
  <c r="K18" i="1" s="1"/>
  <c r="H17" i="1"/>
  <c r="K17" i="1" s="1"/>
  <c r="G17" i="1"/>
  <c r="J17" i="1" s="1"/>
  <c r="F17" i="1"/>
  <c r="I17" i="1" s="1"/>
  <c r="G16" i="1"/>
  <c r="J16" i="1" s="1"/>
  <c r="F16" i="1"/>
  <c r="I16" i="1" s="1"/>
  <c r="H16" i="1"/>
  <c r="K16" i="1" s="1"/>
  <c r="G15" i="1"/>
  <c r="J15" i="1" s="1"/>
  <c r="F15" i="1"/>
  <c r="F5" i="1"/>
  <c r="I5" i="1" s="1"/>
  <c r="G5" i="1"/>
  <c r="J5" i="1" s="1"/>
  <c r="F6" i="1"/>
  <c r="I6" i="1" s="1"/>
  <c r="G6" i="1"/>
  <c r="J6" i="1" s="1"/>
  <c r="F7" i="1"/>
  <c r="I7" i="1" s="1"/>
  <c r="G7" i="1"/>
  <c r="J7" i="1" s="1"/>
  <c r="G4" i="1"/>
  <c r="J4" i="1" s="1"/>
  <c r="F4" i="1"/>
  <c r="F8" i="1" s="1"/>
  <c r="E5" i="1"/>
  <c r="H5" i="1" s="1"/>
  <c r="K5" i="1" s="1"/>
  <c r="E6" i="1"/>
  <c r="H6" i="1" s="1"/>
  <c r="K6" i="1" s="1"/>
  <c r="E7" i="1"/>
  <c r="H7" i="1" s="1"/>
  <c r="K7" i="1" s="1"/>
  <c r="E4" i="1"/>
  <c r="H4" i="1" s="1"/>
  <c r="K41" i="1" l="1"/>
  <c r="K42" i="1" s="1"/>
  <c r="F30" i="1"/>
  <c r="H30" i="1"/>
  <c r="J30" i="1"/>
  <c r="J31" i="1" s="1"/>
  <c r="K27" i="1"/>
  <c r="K30" i="1" s="1"/>
  <c r="K31" i="1" s="1"/>
  <c r="I41" i="1"/>
  <c r="L37" i="1"/>
  <c r="L41" i="1" s="1"/>
  <c r="L42" i="1" s="1"/>
  <c r="H41" i="1"/>
  <c r="J37" i="1"/>
  <c r="J41" i="1" s="1"/>
  <c r="J42" i="1" s="1"/>
  <c r="G30" i="1"/>
  <c r="I26" i="1"/>
  <c r="I30" i="1" s="1"/>
  <c r="I31" i="1" s="1"/>
  <c r="J19" i="1"/>
  <c r="J20" i="1" s="1"/>
  <c r="F19" i="1"/>
  <c r="H19" i="1"/>
  <c r="G19" i="1"/>
  <c r="K15" i="1"/>
  <c r="K19" i="1" s="1"/>
  <c r="K20" i="1" s="1"/>
  <c r="I15" i="1"/>
  <c r="I19" i="1" s="1"/>
  <c r="I20" i="1" s="1"/>
  <c r="H8" i="1"/>
  <c r="I4" i="1"/>
  <c r="I8" i="1" s="1"/>
  <c r="I9" i="1" s="1"/>
  <c r="G8" i="1"/>
  <c r="K4" i="1"/>
  <c r="K8" i="1" s="1"/>
  <c r="K9" i="1" s="1"/>
  <c r="J8" i="1"/>
  <c r="J9" i="1" s="1"/>
</calcChain>
</file>

<file path=xl/sharedStrings.xml><?xml version="1.0" encoding="utf-8"?>
<sst xmlns="http://schemas.openxmlformats.org/spreadsheetml/2006/main" count="61" uniqueCount="17">
  <si>
    <t>MA3</t>
  </si>
  <si>
    <t>MA7</t>
  </si>
  <si>
    <t>Actual</t>
  </si>
  <si>
    <t>AR(1)</t>
  </si>
  <si>
    <t>Absolute errors</t>
  </si>
  <si>
    <t>Mean</t>
  </si>
  <si>
    <t>Squared Errors</t>
  </si>
  <si>
    <t>RMSE</t>
  </si>
  <si>
    <t>GDP Change</t>
  </si>
  <si>
    <t>CPI Change</t>
  </si>
  <si>
    <t>AR(2)</t>
  </si>
  <si>
    <t>SA Oil</t>
  </si>
  <si>
    <t>Dulles</t>
  </si>
  <si>
    <t>RW</t>
  </si>
  <si>
    <t>LN (Act)</t>
  </si>
  <si>
    <t>ARIMA(1,1,0)+C: log transform</t>
  </si>
  <si>
    <t>ARIMA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</si>
</sst>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64" fontId="0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1" fontId="0" fillId="0" borderId="0" xfId="0" applyNumberFormat="1"/>
    <xf numFmtId="1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04AE-FE07-4F60-BADD-A8B5E8570E42}">
  <dimension ref="A1:L42"/>
  <sheetViews>
    <sheetView tabSelected="1" topLeftCell="A13" workbookViewId="0">
      <selection activeCell="M29" sqref="M29"/>
    </sheetView>
  </sheetViews>
  <sheetFormatPr defaultRowHeight="15" x14ac:dyDescent="0.25"/>
  <cols>
    <col min="2" max="2" width="8.28515625" customWidth="1"/>
    <col min="3" max="5" width="7.28515625" customWidth="1"/>
    <col min="6" max="6" width="9.28515625" customWidth="1"/>
    <col min="7" max="7" width="7.5703125" customWidth="1"/>
    <col min="8" max="9" width="7.140625" customWidth="1"/>
    <col min="10" max="10" width="8.42578125" customWidth="1"/>
    <col min="11" max="11" width="8.28515625" customWidth="1"/>
    <col min="12" max="12" width="8.7109375" customWidth="1"/>
  </cols>
  <sheetData>
    <row r="1" spans="1:11" x14ac:dyDescent="0.25">
      <c r="A1" t="s">
        <v>8</v>
      </c>
    </row>
    <row r="2" spans="1:11" x14ac:dyDescent="0.25">
      <c r="B2" t="s">
        <v>2</v>
      </c>
      <c r="C2" t="s">
        <v>0</v>
      </c>
      <c r="D2" t="s">
        <v>1</v>
      </c>
      <c r="E2" t="s">
        <v>3</v>
      </c>
      <c r="F2" s="3" t="s">
        <v>4</v>
      </c>
      <c r="G2" s="3"/>
      <c r="H2" s="3"/>
      <c r="I2" s="3" t="s">
        <v>6</v>
      </c>
      <c r="J2" s="3"/>
      <c r="K2" s="3"/>
    </row>
    <row r="3" spans="1:11" x14ac:dyDescent="0.25">
      <c r="A3">
        <v>2011</v>
      </c>
      <c r="B3">
        <v>3.7</v>
      </c>
      <c r="F3" t="s">
        <v>0</v>
      </c>
      <c r="G3" t="s">
        <v>1</v>
      </c>
      <c r="H3" t="s">
        <v>3</v>
      </c>
      <c r="I3" t="s">
        <v>0</v>
      </c>
      <c r="J3" t="s">
        <v>1</v>
      </c>
      <c r="K3" t="s">
        <v>3</v>
      </c>
    </row>
    <row r="4" spans="1:11" x14ac:dyDescent="0.25">
      <c r="A4">
        <v>2012</v>
      </c>
      <c r="B4" s="2">
        <v>4.0999999999999996</v>
      </c>
      <c r="C4" s="1">
        <v>1.8333333333333333</v>
      </c>
      <c r="D4" s="1">
        <v>3.4571428571428569</v>
      </c>
      <c r="E4" s="1">
        <f>2.442+0.638*B3</f>
        <v>4.8026</v>
      </c>
      <c r="F4" s="1">
        <f>ABS($B4-C4)</f>
        <v>2.2666666666666666</v>
      </c>
      <c r="G4" s="1">
        <f>ABS($B4-D4)</f>
        <v>0.64285714285714279</v>
      </c>
      <c r="H4" s="1">
        <f>ABS($B4-E4)</f>
        <v>0.70260000000000034</v>
      </c>
      <c r="I4" s="1">
        <f>F4^2</f>
        <v>5.1377777777777771</v>
      </c>
      <c r="J4" s="1">
        <f t="shared" ref="J4:K4" si="0">G4^2</f>
        <v>0.41326530612244888</v>
      </c>
      <c r="K4" s="1">
        <f t="shared" si="0"/>
        <v>0.49364676000000046</v>
      </c>
    </row>
    <row r="5" spans="1:11" x14ac:dyDescent="0.25">
      <c r="A5">
        <v>2013</v>
      </c>
      <c r="B5" s="2">
        <v>3.3</v>
      </c>
      <c r="C5" s="1">
        <v>3.8666666666666667</v>
      </c>
      <c r="D5" s="1">
        <v>3.0857142857142859</v>
      </c>
      <c r="E5" s="1">
        <f>2.442+0.638*B4</f>
        <v>5.0578000000000003</v>
      </c>
      <c r="F5" s="1">
        <f>ABS($B5-C5)</f>
        <v>0.56666666666666687</v>
      </c>
      <c r="G5" s="1">
        <f>ABS($B5-D5)</f>
        <v>0.21428571428571397</v>
      </c>
      <c r="H5" s="1">
        <f>ABS($B5-E5)</f>
        <v>1.7578000000000005</v>
      </c>
      <c r="I5" s="1">
        <f t="shared" ref="I5:I7" si="1">F5^2</f>
        <v>0.32111111111111135</v>
      </c>
      <c r="J5" s="1">
        <f t="shared" ref="J5:J7" si="2">G5^2</f>
        <v>4.5918367346938639E-2</v>
      </c>
      <c r="K5" s="1">
        <f t="shared" ref="K5:K7" si="3">H5^2</f>
        <v>3.0898608400000018</v>
      </c>
    </row>
    <row r="6" spans="1:11" x14ac:dyDescent="0.25">
      <c r="A6">
        <v>2014</v>
      </c>
      <c r="B6" s="2">
        <v>4.2</v>
      </c>
      <c r="C6" s="1">
        <v>3.6999999999999997</v>
      </c>
      <c r="D6" s="1">
        <v>2.7285714285714282</v>
      </c>
      <c r="E6" s="1">
        <f>2.442+0.638*B5</f>
        <v>4.5473999999999997</v>
      </c>
      <c r="F6" s="1">
        <f>ABS($B6-C6)</f>
        <v>0.50000000000000044</v>
      </c>
      <c r="G6" s="1">
        <f>ABS($B6-D6)</f>
        <v>1.471428571428572</v>
      </c>
      <c r="H6" s="1">
        <f>ABS($B6-E6)</f>
        <v>0.34739999999999949</v>
      </c>
      <c r="I6" s="1">
        <f t="shared" si="1"/>
        <v>0.25000000000000044</v>
      </c>
      <c r="J6" s="1">
        <f t="shared" si="2"/>
        <v>2.1651020408163282</v>
      </c>
      <c r="K6" s="1">
        <f t="shared" si="3"/>
        <v>0.12068675999999964</v>
      </c>
    </row>
    <row r="7" spans="1:11" x14ac:dyDescent="0.25">
      <c r="A7">
        <v>2015</v>
      </c>
      <c r="B7" s="2">
        <v>3.7</v>
      </c>
      <c r="C7" s="1">
        <v>3.8666666666666667</v>
      </c>
      <c r="D7" s="1">
        <v>2.6857142857142859</v>
      </c>
      <c r="E7" s="1">
        <f>2.442+0.638*B6</f>
        <v>5.1216000000000008</v>
      </c>
      <c r="F7" s="1">
        <f>ABS($B7-C7)</f>
        <v>0.16666666666666652</v>
      </c>
      <c r="G7" s="1">
        <f>ABS($B7-D7)</f>
        <v>1.0142857142857142</v>
      </c>
      <c r="H7" s="1">
        <f>ABS($B7-E7)</f>
        <v>1.4216000000000006</v>
      </c>
      <c r="I7" s="1">
        <f t="shared" si="1"/>
        <v>2.7777777777777728E-2</v>
      </c>
      <c r="J7" s="1">
        <f t="shared" si="2"/>
        <v>1.0287755102040814</v>
      </c>
      <c r="K7" s="1">
        <f t="shared" si="3"/>
        <v>2.0209465600000018</v>
      </c>
    </row>
    <row r="8" spans="1:11" x14ac:dyDescent="0.25">
      <c r="E8" t="s">
        <v>5</v>
      </c>
      <c r="F8" s="1">
        <f>AVERAGE(F4:F7)</f>
        <v>0.87500000000000011</v>
      </c>
      <c r="G8" s="1">
        <f t="shared" ref="G8:H8" si="4">AVERAGE(G4:G7)</f>
        <v>0.83571428571428574</v>
      </c>
      <c r="H8" s="1">
        <f t="shared" si="4"/>
        <v>1.0573500000000002</v>
      </c>
      <c r="I8" s="1">
        <f t="shared" ref="I8" si="5">AVERAGE(I4:I7)</f>
        <v>1.4341666666666668</v>
      </c>
      <c r="J8" s="1">
        <f t="shared" ref="J8" si="6">AVERAGE(J4:J7)</f>
        <v>0.91326530612244938</v>
      </c>
      <c r="K8" s="1">
        <f t="shared" ref="K8" si="7">AVERAGE(K4:K7)</f>
        <v>1.4312852300000007</v>
      </c>
    </row>
    <row r="9" spans="1:11" x14ac:dyDescent="0.25">
      <c r="H9" t="s">
        <v>7</v>
      </c>
      <c r="I9" s="1">
        <f>SQRT(I8)</f>
        <v>1.1975669779459799</v>
      </c>
      <c r="J9" s="1">
        <f t="shared" ref="J9:K9" si="8">SQRT(J8)</f>
        <v>0.95564915430426112</v>
      </c>
      <c r="K9" s="1">
        <f t="shared" si="8"/>
        <v>1.196363335279045</v>
      </c>
    </row>
    <row r="11" spans="1:11" x14ac:dyDescent="0.25">
      <c r="A11" t="s">
        <v>9</v>
      </c>
    </row>
    <row r="12" spans="1:11" x14ac:dyDescent="0.25">
      <c r="B12" t="s">
        <v>2</v>
      </c>
      <c r="C12" t="s">
        <v>0</v>
      </c>
      <c r="D12" t="s">
        <v>1</v>
      </c>
      <c r="E12" t="s">
        <v>10</v>
      </c>
      <c r="F12" s="3" t="s">
        <v>4</v>
      </c>
      <c r="G12" s="3"/>
      <c r="H12" s="3"/>
      <c r="I12" s="3" t="s">
        <v>6</v>
      </c>
      <c r="J12" s="3"/>
      <c r="K12" s="3"/>
    </row>
    <row r="13" spans="1:11" x14ac:dyDescent="0.25">
      <c r="A13">
        <v>2010</v>
      </c>
      <c r="B13" s="5">
        <v>1.64004344238988</v>
      </c>
      <c r="F13" t="s">
        <v>0</v>
      </c>
      <c r="G13" t="s">
        <v>1</v>
      </c>
      <c r="H13" t="s">
        <v>10</v>
      </c>
      <c r="I13" t="s">
        <v>0</v>
      </c>
      <c r="J13" t="s">
        <v>1</v>
      </c>
      <c r="K13" t="s">
        <v>10</v>
      </c>
    </row>
    <row r="14" spans="1:11" x14ac:dyDescent="0.25">
      <c r="A14">
        <v>2011</v>
      </c>
      <c r="B14" s="5">
        <v>3.1568415686222102</v>
      </c>
    </row>
    <row r="15" spans="1:11" x14ac:dyDescent="0.25">
      <c r="A15">
        <v>2012</v>
      </c>
      <c r="B15" s="5">
        <v>2.0693372652606001</v>
      </c>
      <c r="C15" s="1">
        <v>1.4804462482374563</v>
      </c>
      <c r="D15" s="1">
        <v>2.5359717812948968</v>
      </c>
      <c r="E15" s="1">
        <f>1.098+1.056*B14-0.322*B13</f>
        <v>3.9035307080155124</v>
      </c>
      <c r="F15" s="1">
        <f>ABS($B15-C15)</f>
        <v>0.58889101702314384</v>
      </c>
      <c r="G15" s="1">
        <f>ABS($B15-D15)</f>
        <v>0.46663451603429662</v>
      </c>
      <c r="H15" s="1">
        <f>ABS($B15-E15)</f>
        <v>1.8341934427549123</v>
      </c>
      <c r="I15" s="1">
        <f>F15^2</f>
        <v>0.34679262993055271</v>
      </c>
      <c r="J15" s="1">
        <f t="shared" ref="J15:J18" si="9">G15^2</f>
        <v>0.21774777155456224</v>
      </c>
      <c r="K15" s="1">
        <f t="shared" ref="K15:K18" si="10">H15^2</f>
        <v>3.3642655854451178</v>
      </c>
    </row>
    <row r="16" spans="1:11" x14ac:dyDescent="0.25">
      <c r="A16">
        <v>2013</v>
      </c>
      <c r="B16" s="5">
        <v>1.4648326556268301</v>
      </c>
      <c r="C16" s="1">
        <v>2.2887407587575637</v>
      </c>
      <c r="D16" s="1">
        <v>2.3469132698327724</v>
      </c>
      <c r="E16" s="1">
        <f t="shared" ref="E16:E18" si="11">1.098+1.056*B15-0.322*B14</f>
        <v>2.2667171670188426</v>
      </c>
      <c r="F16" s="1">
        <f>ABS($B16-C16)</f>
        <v>0.82390810313073359</v>
      </c>
      <c r="G16" s="1">
        <f>ABS($B16-D16)</f>
        <v>0.8820806142059423</v>
      </c>
      <c r="H16" s="1">
        <f>ABS($B16-E16)</f>
        <v>0.80188451139201256</v>
      </c>
      <c r="I16" s="1">
        <f t="shared" ref="I16:I18" si="12">F16^2</f>
        <v>0.67882456240448352</v>
      </c>
      <c r="J16" s="1">
        <f t="shared" si="9"/>
        <v>0.77806620995793241</v>
      </c>
      <c r="K16" s="1">
        <f t="shared" si="10"/>
        <v>0.64301876961040672</v>
      </c>
    </row>
    <row r="17" spans="1:11" x14ac:dyDescent="0.25">
      <c r="A17">
        <v>2014</v>
      </c>
      <c r="B17" s="5">
        <v>1.62222297740851</v>
      </c>
      <c r="C17" s="1">
        <v>2.2303371631698803</v>
      </c>
      <c r="D17" s="1">
        <v>2.0953259205360228</v>
      </c>
      <c r="E17" s="1">
        <f t="shared" si="11"/>
        <v>1.9785366849280193</v>
      </c>
      <c r="F17" s="1">
        <f>ABS($B17-C17)</f>
        <v>0.60811418576137033</v>
      </c>
      <c r="G17" s="1">
        <f>ABS($B17-D17)</f>
        <v>0.47310294312751289</v>
      </c>
      <c r="H17" s="1">
        <f>ABS($B17-E17)</f>
        <v>0.3563137075195093</v>
      </c>
      <c r="I17" s="1">
        <f t="shared" si="12"/>
        <v>0.36980286292421444</v>
      </c>
      <c r="J17" s="1">
        <f t="shared" si="9"/>
        <v>0.22382639479591471</v>
      </c>
      <c r="K17" s="1">
        <f t="shared" si="10"/>
        <v>0.12695945816629842</v>
      </c>
    </row>
    <row r="18" spans="1:11" x14ac:dyDescent="0.25">
      <c r="A18">
        <v>2015</v>
      </c>
      <c r="B18" s="5">
        <v>0.11862713555231701</v>
      </c>
      <c r="C18" s="1">
        <v>1.7187976327653134</v>
      </c>
      <c r="D18" s="1">
        <v>1.91954741995133</v>
      </c>
      <c r="E18" s="1">
        <f t="shared" si="11"/>
        <v>2.3393913490315472</v>
      </c>
      <c r="F18" s="1">
        <f>ABS($B18-C18)</f>
        <v>1.6001704972129964</v>
      </c>
      <c r="G18" s="1">
        <f>ABS($B18-D18)</f>
        <v>1.8009202843990131</v>
      </c>
      <c r="H18" s="1">
        <f>ABS($B18-E18)</f>
        <v>2.2207642134792303</v>
      </c>
      <c r="I18" s="1">
        <f t="shared" si="12"/>
        <v>2.5605456201508883</v>
      </c>
      <c r="J18" s="1">
        <f t="shared" si="9"/>
        <v>3.2433138707598221</v>
      </c>
      <c r="K18" s="1">
        <f t="shared" si="10"/>
        <v>4.9317936918700243</v>
      </c>
    </row>
    <row r="19" spans="1:11" x14ac:dyDescent="0.25">
      <c r="E19" t="s">
        <v>5</v>
      </c>
      <c r="F19" s="1">
        <f>AVERAGE(F15:F18)</f>
        <v>0.9052709507820611</v>
      </c>
      <c r="G19" s="1">
        <f t="shared" ref="G19" si="13">AVERAGE(G15:G18)</f>
        <v>0.90568458944169117</v>
      </c>
      <c r="H19" s="1">
        <f t="shared" ref="H19" si="14">AVERAGE(H15:H18)</f>
        <v>1.3032889687864162</v>
      </c>
      <c r="I19" s="1">
        <f t="shared" ref="I19" si="15">AVERAGE(I15:I18)</f>
        <v>0.98899141885253483</v>
      </c>
      <c r="J19" s="1">
        <f t="shared" ref="J19" si="16">AVERAGE(J15:J18)</f>
        <v>1.1157385617670579</v>
      </c>
      <c r="K19" s="1">
        <f t="shared" ref="K19" si="17">AVERAGE(K15:K18)</f>
        <v>2.2665093762729618</v>
      </c>
    </row>
    <row r="20" spans="1:11" x14ac:dyDescent="0.25">
      <c r="H20" t="s">
        <v>7</v>
      </c>
      <c r="I20" s="1">
        <f>SQRT(I19)</f>
        <v>0.99448047685841212</v>
      </c>
      <c r="J20" s="1">
        <f t="shared" ref="J20" si="18">SQRT(J19)</f>
        <v>1.0562852653365273</v>
      </c>
      <c r="K20" s="1">
        <f t="shared" ref="K20" si="19">SQRT(K19)</f>
        <v>1.5054930674941556</v>
      </c>
    </row>
    <row r="22" spans="1:11" x14ac:dyDescent="0.25">
      <c r="A22" t="s">
        <v>11</v>
      </c>
    </row>
    <row r="23" spans="1:11" x14ac:dyDescent="0.25">
      <c r="B23" t="s">
        <v>2</v>
      </c>
      <c r="C23" t="s">
        <v>0</v>
      </c>
      <c r="D23" t="s">
        <v>1</v>
      </c>
      <c r="E23" t="s">
        <v>13</v>
      </c>
      <c r="F23" s="3" t="s">
        <v>4</v>
      </c>
      <c r="G23" s="3"/>
      <c r="H23" s="3"/>
      <c r="I23" s="3" t="s">
        <v>6</v>
      </c>
      <c r="J23" s="3"/>
      <c r="K23" s="3"/>
    </row>
    <row r="24" spans="1:11" x14ac:dyDescent="0.25">
      <c r="B24" s="1"/>
      <c r="F24" t="s">
        <v>0</v>
      </c>
      <c r="G24" t="s">
        <v>1</v>
      </c>
      <c r="H24" t="s">
        <v>3</v>
      </c>
      <c r="I24" t="s">
        <v>0</v>
      </c>
      <c r="J24" t="s">
        <v>1</v>
      </c>
      <c r="K24" t="s">
        <v>13</v>
      </c>
    </row>
    <row r="25" spans="1:11" x14ac:dyDescent="0.25">
      <c r="A25">
        <v>2011</v>
      </c>
      <c r="B25" s="1">
        <v>109.43</v>
      </c>
    </row>
    <row r="26" spans="1:11" x14ac:dyDescent="0.25">
      <c r="A26">
        <v>2012</v>
      </c>
      <c r="B26" s="1">
        <v>108.93</v>
      </c>
      <c r="C26" s="1">
        <v>84.06</v>
      </c>
      <c r="D26" s="1">
        <v>75.944285714285726</v>
      </c>
      <c r="E26" s="1">
        <v>109.43</v>
      </c>
      <c r="F26" s="1">
        <f>ABS($B26-C26)</f>
        <v>24.870000000000005</v>
      </c>
      <c r="G26" s="1">
        <f>ABS($B26-D26)</f>
        <v>32.98571428571428</v>
      </c>
      <c r="H26" s="1">
        <f>ABS($B26-E26)</f>
        <v>0.5</v>
      </c>
      <c r="I26" s="1">
        <f>F26^2</f>
        <v>618.51690000000019</v>
      </c>
      <c r="J26" s="1">
        <f t="shared" ref="J26:J29" si="20">G26^2</f>
        <v>1088.0573469387753</v>
      </c>
      <c r="K26" s="1">
        <f t="shared" ref="K26:K29" si="21">H26^2</f>
        <v>0.25</v>
      </c>
    </row>
    <row r="27" spans="1:11" x14ac:dyDescent="0.25">
      <c r="A27">
        <v>2013</v>
      </c>
      <c r="B27" s="1">
        <v>103.44</v>
      </c>
      <c r="C27" s="1">
        <v>99.336666666666659</v>
      </c>
      <c r="D27" s="1">
        <v>83.945714285714288</v>
      </c>
      <c r="E27" s="1">
        <v>108.93</v>
      </c>
      <c r="F27" s="1">
        <f>ABS($B27-C27)</f>
        <v>4.1033333333333388</v>
      </c>
      <c r="G27" s="1">
        <f>ABS($B27-D27)</f>
        <v>19.494285714285709</v>
      </c>
      <c r="H27" s="1">
        <f>ABS($B27-E27)</f>
        <v>5.4900000000000091</v>
      </c>
      <c r="I27" s="1">
        <f t="shared" ref="I27:I29" si="22">F27^2</f>
        <v>16.83734444444449</v>
      </c>
      <c r="J27" s="1">
        <f t="shared" si="20"/>
        <v>380.0271755102039</v>
      </c>
      <c r="K27" s="1">
        <f t="shared" si="21"/>
        <v>30.1401000000001</v>
      </c>
    </row>
    <row r="28" spans="1:11" x14ac:dyDescent="0.25">
      <c r="A28">
        <v>2014</v>
      </c>
      <c r="B28" s="1">
        <v>96.83</v>
      </c>
      <c r="C28" s="1">
        <v>107.26666666666667</v>
      </c>
      <c r="D28" s="1">
        <v>90.078571428571422</v>
      </c>
      <c r="E28" s="1">
        <v>103.44</v>
      </c>
      <c r="F28" s="1">
        <f>ABS($B28-C28)</f>
        <v>10.436666666666667</v>
      </c>
      <c r="G28" s="1">
        <f>ABS($B28-D28)</f>
        <v>6.7514285714285762</v>
      </c>
      <c r="H28" s="1">
        <f>ABS($B28-E28)</f>
        <v>6.6099999999999994</v>
      </c>
      <c r="I28" s="1">
        <f t="shared" si="22"/>
        <v>108.92401111111113</v>
      </c>
      <c r="J28" s="1">
        <f t="shared" si="20"/>
        <v>45.581787755102106</v>
      </c>
      <c r="K28" s="1">
        <f t="shared" si="21"/>
        <v>43.692099999999989</v>
      </c>
    </row>
    <row r="29" spans="1:11" x14ac:dyDescent="0.25">
      <c r="A29">
        <v>2015</v>
      </c>
      <c r="B29" s="1">
        <v>50</v>
      </c>
      <c r="C29" s="1">
        <v>103.06666666666666</v>
      </c>
      <c r="D29" s="1">
        <v>93.680000000000021</v>
      </c>
      <c r="E29" s="1">
        <v>96.83</v>
      </c>
      <c r="F29" s="1">
        <f>ABS($B29-C29)</f>
        <v>53.066666666666663</v>
      </c>
      <c r="G29" s="1">
        <f>ABS($B29-D29)</f>
        <v>43.680000000000021</v>
      </c>
      <c r="H29" s="1">
        <f>ABS($B29-E29)</f>
        <v>46.83</v>
      </c>
      <c r="I29" s="1">
        <f t="shared" si="22"/>
        <v>2816.0711111111109</v>
      </c>
      <c r="J29" s="1">
        <f t="shared" si="20"/>
        <v>1907.9424000000017</v>
      </c>
      <c r="K29" s="1">
        <f t="shared" si="21"/>
        <v>2193.0488999999998</v>
      </c>
    </row>
    <row r="30" spans="1:11" x14ac:dyDescent="0.25">
      <c r="E30" t="s">
        <v>5</v>
      </c>
      <c r="F30" s="1">
        <f>AVERAGE(F26:F29)</f>
        <v>23.119166666666668</v>
      </c>
      <c r="G30" s="1">
        <f t="shared" ref="G30" si="23">AVERAGE(G26:G29)</f>
        <v>25.727857142857147</v>
      </c>
      <c r="H30" s="1">
        <f t="shared" ref="H30" si="24">AVERAGE(H26:H29)</f>
        <v>14.857500000000002</v>
      </c>
      <c r="I30" s="1">
        <f t="shared" ref="I30" si="25">AVERAGE(I26:I29)</f>
        <v>890.0873416666667</v>
      </c>
      <c r="J30" s="1">
        <f t="shared" ref="J30" si="26">AVERAGE(J26:J29)</f>
        <v>855.40217755102071</v>
      </c>
      <c r="K30" s="1">
        <f t="shared" ref="K30" si="27">AVERAGE(K26:K29)</f>
        <v>566.78277500000002</v>
      </c>
    </row>
    <row r="31" spans="1:11" x14ac:dyDescent="0.25">
      <c r="H31" t="s">
        <v>7</v>
      </c>
      <c r="I31" s="1">
        <f>SQRT(I30)</f>
        <v>29.834331594099215</v>
      </c>
      <c r="J31" s="1">
        <f t="shared" ref="J31" si="28">SQRT(J30)</f>
        <v>29.247259316917553</v>
      </c>
      <c r="K31" s="1">
        <f t="shared" ref="K31" si="29">SQRT(K30)</f>
        <v>23.807200066366477</v>
      </c>
    </row>
    <row r="33" spans="1:12" x14ac:dyDescent="0.25">
      <c r="A33" t="s">
        <v>12</v>
      </c>
    </row>
    <row r="34" spans="1:12" ht="30" x14ac:dyDescent="0.25">
      <c r="B34" t="s">
        <v>2</v>
      </c>
      <c r="C34" t="s">
        <v>14</v>
      </c>
      <c r="D34" t="s">
        <v>0</v>
      </c>
      <c r="E34" t="s">
        <v>1</v>
      </c>
      <c r="F34" s="6" t="s">
        <v>15</v>
      </c>
      <c r="G34" s="3" t="s">
        <v>4</v>
      </c>
      <c r="H34" s="3"/>
      <c r="I34" s="3"/>
      <c r="J34" s="3" t="s">
        <v>6</v>
      </c>
      <c r="K34" s="3"/>
      <c r="L34" s="3"/>
    </row>
    <row r="35" spans="1:12" x14ac:dyDescent="0.25">
      <c r="A35">
        <v>2010</v>
      </c>
      <c r="B35" s="8">
        <v>17214</v>
      </c>
      <c r="C35" s="1">
        <f>LN(B35)</f>
        <v>9.75347828520942</v>
      </c>
      <c r="G35" t="s">
        <v>0</v>
      </c>
      <c r="H35" t="s">
        <v>1</v>
      </c>
      <c r="I35" t="s">
        <v>16</v>
      </c>
      <c r="J35" t="s">
        <v>0</v>
      </c>
      <c r="K35" t="s">
        <v>1</v>
      </c>
      <c r="L35" t="s">
        <v>16</v>
      </c>
    </row>
    <row r="36" spans="1:12" x14ac:dyDescent="0.25">
      <c r="A36">
        <v>2011</v>
      </c>
      <c r="B36" s="8">
        <v>16663</v>
      </c>
      <c r="C36" s="1">
        <f t="shared" ref="C36:C40" si="30">LN(B36)</f>
        <v>9.7209459715386242</v>
      </c>
    </row>
    <row r="37" spans="1:12" x14ac:dyDescent="0.25">
      <c r="A37">
        <v>2012</v>
      </c>
      <c r="B37" s="8">
        <v>15883</v>
      </c>
      <c r="C37" s="1">
        <f t="shared" si="30"/>
        <v>9.6730046338351556</v>
      </c>
      <c r="D37" s="7">
        <v>16947</v>
      </c>
      <c r="E37" s="7">
        <v>18169.571428571428</v>
      </c>
      <c r="F37" s="7">
        <f>EXP(0.0433+1.358*C36-0.358*C35)</f>
        <v>17198.877572243451</v>
      </c>
      <c r="G37" s="7">
        <f>ABS($B37-D37)</f>
        <v>1064</v>
      </c>
      <c r="H37" s="7">
        <f t="shared" ref="H37:I37" si="31">ABS($B37-E37)</f>
        <v>2286.5714285714275</v>
      </c>
      <c r="I37" s="7">
        <f t="shared" si="31"/>
        <v>1315.8775722434511</v>
      </c>
      <c r="J37" s="7">
        <f>G37^2</f>
        <v>1132096</v>
      </c>
      <c r="K37" s="7">
        <f t="shared" ref="K37:K40" si="32">H37^2</f>
        <v>5228408.8979591792</v>
      </c>
      <c r="L37" s="7">
        <f t="shared" ref="L37:L40" si="33">I37^2</f>
        <v>1731533.785133319</v>
      </c>
    </row>
    <row r="38" spans="1:12" x14ac:dyDescent="0.25">
      <c r="A38">
        <v>2013</v>
      </c>
      <c r="B38" s="8">
        <v>14958</v>
      </c>
      <c r="C38" s="1">
        <f t="shared" si="30"/>
        <v>9.6130015527516122</v>
      </c>
      <c r="D38" s="7">
        <v>16586.666666666668</v>
      </c>
      <c r="E38" s="7">
        <v>17277.285714285714</v>
      </c>
      <c r="F38" s="7">
        <f t="shared" ref="F38:F40" si="34">EXP(0.0433+1.358*C37-0.358*C36)</f>
        <v>16303.606743700067</v>
      </c>
      <c r="G38" s="7">
        <f t="shared" ref="G38:G40" si="35">ABS($B38-D38)</f>
        <v>1628.6666666666679</v>
      </c>
      <c r="H38" s="7">
        <f t="shared" ref="H38:H40" si="36">ABS($B38-E38)</f>
        <v>2319.2857142857138</v>
      </c>
      <c r="I38" s="7">
        <f t="shared" ref="I38:I40" si="37">ABS($B38-F38)</f>
        <v>1345.6067437000675</v>
      </c>
      <c r="J38" s="7">
        <f t="shared" ref="J38:J40" si="38">G38^2</f>
        <v>2652555.1111111152</v>
      </c>
      <c r="K38" s="7">
        <f t="shared" si="32"/>
        <v>5379086.2244897932</v>
      </c>
      <c r="L38" s="7">
        <f t="shared" si="33"/>
        <v>1810657.508691099</v>
      </c>
    </row>
    <row r="39" spans="1:12" x14ac:dyDescent="0.25">
      <c r="A39">
        <v>2014</v>
      </c>
      <c r="B39" s="8">
        <v>14393</v>
      </c>
      <c r="C39" s="1">
        <f t="shared" si="30"/>
        <v>9.5744972562626707</v>
      </c>
      <c r="D39" s="7">
        <v>15834.666666666666</v>
      </c>
      <c r="E39" s="7">
        <v>16873.142857142859</v>
      </c>
      <c r="F39" s="7">
        <f t="shared" si="34"/>
        <v>15287.95358269984</v>
      </c>
      <c r="G39" s="7">
        <f t="shared" si="35"/>
        <v>1441.6666666666661</v>
      </c>
      <c r="H39" s="7">
        <f t="shared" si="36"/>
        <v>2480.1428571428587</v>
      </c>
      <c r="I39" s="7">
        <f t="shared" si="37"/>
        <v>894.9535826998399</v>
      </c>
      <c r="J39" s="7">
        <f t="shared" si="38"/>
        <v>2078402.7777777761</v>
      </c>
      <c r="K39" s="7">
        <f t="shared" si="32"/>
        <v>6151108.5918367421</v>
      </c>
      <c r="L39" s="7">
        <f t="shared" si="33"/>
        <v>800941.91518727923</v>
      </c>
    </row>
    <row r="40" spans="1:12" x14ac:dyDescent="0.25">
      <c r="A40">
        <v>2015</v>
      </c>
      <c r="B40" s="8">
        <v>14463</v>
      </c>
      <c r="C40" s="1">
        <f t="shared" si="30"/>
        <v>9.5793489430737324</v>
      </c>
      <c r="D40" s="7">
        <v>15078</v>
      </c>
      <c r="E40" s="7">
        <v>16244.714285714286</v>
      </c>
      <c r="F40" s="7">
        <f t="shared" si="34"/>
        <v>14824.147501823172</v>
      </c>
      <c r="G40" s="7">
        <f t="shared" si="35"/>
        <v>615</v>
      </c>
      <c r="H40" s="7">
        <f t="shared" si="36"/>
        <v>1781.7142857142862</v>
      </c>
      <c r="I40" s="7">
        <f t="shared" si="37"/>
        <v>361.14750182317221</v>
      </c>
      <c r="J40" s="7">
        <f t="shared" si="38"/>
        <v>378225</v>
      </c>
      <c r="K40" s="7">
        <f t="shared" si="32"/>
        <v>3174505.7959183692</v>
      </c>
      <c r="L40" s="7">
        <f t="shared" si="33"/>
        <v>130427.51807311818</v>
      </c>
    </row>
    <row r="41" spans="1:12" x14ac:dyDescent="0.25">
      <c r="F41" t="s">
        <v>5</v>
      </c>
      <c r="G41" s="4">
        <f>AVERAGE(G37:G40)</f>
        <v>1187.3333333333335</v>
      </c>
      <c r="H41" s="4">
        <f t="shared" ref="H41" si="39">AVERAGE(H37:H40)</f>
        <v>2216.9285714285716</v>
      </c>
      <c r="I41" s="4">
        <f t="shared" ref="I41" si="40">AVERAGE(I37:I40)</f>
        <v>979.39635011663268</v>
      </c>
      <c r="J41" s="7">
        <f t="shared" ref="J41" si="41">AVERAGE(J37:J40)</f>
        <v>1560319.7222222229</v>
      </c>
      <c r="K41" s="7">
        <f t="shared" ref="K41" si="42">AVERAGE(K37:K40)</f>
        <v>4983277.3775510211</v>
      </c>
      <c r="L41" s="7">
        <f t="shared" ref="L41" si="43">AVERAGE(L37:L40)</f>
        <v>1118390.1817712039</v>
      </c>
    </row>
    <row r="42" spans="1:12" x14ac:dyDescent="0.25">
      <c r="I42" t="s">
        <v>7</v>
      </c>
      <c r="J42" s="4">
        <f>SQRT(J41)</f>
        <v>1249.1275844453291</v>
      </c>
      <c r="K42" s="4">
        <f t="shared" ref="K42" si="44">SQRT(K41)</f>
        <v>2232.3255536661809</v>
      </c>
      <c r="L42" s="4">
        <f t="shared" ref="L42" si="45">SQRT(L41)</f>
        <v>1057.539683308009</v>
      </c>
    </row>
  </sheetData>
  <mergeCells count="8">
    <mergeCell ref="G34:I34"/>
    <mergeCell ref="J34:L34"/>
    <mergeCell ref="F2:H2"/>
    <mergeCell ref="I2:K2"/>
    <mergeCell ref="F12:H12"/>
    <mergeCell ref="I12:K12"/>
    <mergeCell ref="F23:H23"/>
    <mergeCell ref="I23:K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dcterms:created xsi:type="dcterms:W3CDTF">2017-09-04T00:39:06Z</dcterms:created>
  <dcterms:modified xsi:type="dcterms:W3CDTF">2017-09-04T01:56:28Z</dcterms:modified>
</cp:coreProperties>
</file>