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5" yWindow="195" windowWidth="16140" windowHeight="9930"/>
  </bookViews>
  <sheets>
    <sheet name="Cochrane" sheetId="22" r:id="rId1"/>
  </sheets>
  <definedNames>
    <definedName name="solver_adj" localSheetId="0" hidden="1">Cochrane!$M$3,Cochrane!$M$4,Cochrane!$M$5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Cochrane!$M$7</definedName>
    <definedName name="solver_lhs2" localSheetId="0" hidden="1">Cochrane!$M$7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Cochrane!$I$182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hs1" localSheetId="0" hidden="1">1</definedName>
    <definedName name="solver_rhs2" localSheetId="0" hidden="1">-1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  <fileRecoveryPr autoRecover="0"/>
</workbook>
</file>

<file path=xl/calcChain.xml><?xml version="1.0" encoding="utf-8"?>
<calcChain xmlns="http://schemas.openxmlformats.org/spreadsheetml/2006/main">
  <c r="F3" i="22" l="1"/>
  <c r="H3" i="22"/>
  <c r="F4" i="22" s="1"/>
  <c r="G4" i="22" s="1"/>
  <c r="I2" i="22"/>
  <c r="G3" i="22"/>
  <c r="I3" i="22" l="1"/>
  <c r="H4" i="22"/>
  <c r="F5" i="22" s="1"/>
  <c r="G5" i="22" s="1"/>
  <c r="I4" i="22"/>
  <c r="H5" i="22"/>
  <c r="F6" i="22" s="1"/>
  <c r="G6" i="22" s="1"/>
  <c r="I6" i="22" l="1"/>
  <c r="I5" i="22"/>
  <c r="H6" i="22"/>
  <c r="F7" i="22" s="1"/>
  <c r="G7" i="22" s="1"/>
  <c r="I7" i="22" l="1"/>
  <c r="H7" i="22"/>
  <c r="F8" i="22" s="1"/>
  <c r="G8" i="22" s="1"/>
  <c r="I8" i="22" l="1"/>
  <c r="H8" i="22"/>
  <c r="F9" i="22" s="1"/>
  <c r="G9" i="22" s="1"/>
  <c r="I9" i="22" l="1"/>
  <c r="H9" i="22"/>
  <c r="F10" i="22" s="1"/>
  <c r="G10" i="22" s="1"/>
  <c r="I10" i="22" l="1"/>
  <c r="H10" i="22"/>
  <c r="F11" i="22" s="1"/>
  <c r="G11" i="22" s="1"/>
  <c r="H12" i="22" l="1"/>
  <c r="F13" i="22" s="1"/>
  <c r="G13" i="22" s="1"/>
  <c r="I11" i="22"/>
  <c r="H11" i="22"/>
  <c r="F12" i="22" s="1"/>
  <c r="G12" i="22" s="1"/>
  <c r="I13" i="22" l="1"/>
  <c r="I12" i="22"/>
  <c r="H13" i="22"/>
  <c r="F14" i="22" s="1"/>
  <c r="G14" i="22" s="1"/>
  <c r="I14" i="22" l="1"/>
  <c r="H14" i="22"/>
  <c r="F15" i="22" s="1"/>
  <c r="G15" i="22" s="1"/>
  <c r="I15" i="22" l="1"/>
  <c r="H15" i="22"/>
  <c r="F16" i="22" s="1"/>
  <c r="G16" i="22" s="1"/>
  <c r="I16" i="22" l="1"/>
  <c r="H16" i="22"/>
  <c r="F17" i="22" s="1"/>
  <c r="G17" i="22" s="1"/>
  <c r="I17" i="22" l="1"/>
  <c r="H17" i="22"/>
  <c r="F18" i="22" s="1"/>
  <c r="G18" i="22" s="1"/>
  <c r="I18" i="22" l="1"/>
  <c r="H18" i="22"/>
  <c r="F19" i="22" s="1"/>
  <c r="G19" i="22" s="1"/>
  <c r="H19" i="22" l="1"/>
  <c r="F20" i="22" s="1"/>
  <c r="G20" i="22" s="1"/>
  <c r="I19" i="22"/>
  <c r="H20" i="22" l="1"/>
  <c r="F21" i="22" s="1"/>
  <c r="G21" i="22" s="1"/>
  <c r="I20" i="22"/>
  <c r="H21" i="22"/>
  <c r="F22" i="22" s="1"/>
  <c r="G22" i="22" s="1"/>
  <c r="I22" i="22" l="1"/>
  <c r="I21" i="22"/>
  <c r="H22" i="22"/>
  <c r="F23" i="22" s="1"/>
  <c r="G23" i="22" s="1"/>
  <c r="I23" i="22" l="1"/>
  <c r="H23" i="22"/>
  <c r="F24" i="22" s="1"/>
  <c r="G24" i="22" s="1"/>
  <c r="I24" i="22" l="1"/>
  <c r="H24" i="22"/>
  <c r="F25" i="22" s="1"/>
  <c r="G25" i="22" s="1"/>
  <c r="I25" i="22" l="1"/>
  <c r="H25" i="22"/>
  <c r="F26" i="22" s="1"/>
  <c r="G26" i="22" s="1"/>
  <c r="I26" i="22" l="1"/>
  <c r="H26" i="22"/>
  <c r="F27" i="22" s="1"/>
  <c r="G27" i="22" s="1"/>
  <c r="I27" i="22" l="1"/>
  <c r="H27" i="22"/>
  <c r="F28" i="22" s="1"/>
  <c r="G28" i="22" s="1"/>
  <c r="I28" i="22" l="1"/>
  <c r="H28" i="22"/>
  <c r="F29" i="22" s="1"/>
  <c r="G29" i="22" s="1"/>
  <c r="I29" i="22" l="1"/>
  <c r="H29" i="22"/>
  <c r="F30" i="22" s="1"/>
  <c r="G30" i="22" s="1"/>
  <c r="I30" i="22" l="1"/>
  <c r="H30" i="22"/>
  <c r="F31" i="22" s="1"/>
  <c r="G31" i="22" s="1"/>
  <c r="I31" i="22" l="1"/>
  <c r="H31" i="22"/>
  <c r="F32" i="22" s="1"/>
  <c r="G32" i="22" s="1"/>
  <c r="I32" i="22" l="1"/>
  <c r="H32" i="22"/>
  <c r="F33" i="22" s="1"/>
  <c r="G33" i="22" s="1"/>
  <c r="I33" i="22" l="1"/>
  <c r="H33" i="22"/>
  <c r="F34" i="22" s="1"/>
  <c r="G34" i="22" s="1"/>
  <c r="I34" i="22" l="1"/>
  <c r="H34" i="22"/>
  <c r="F35" i="22" s="1"/>
  <c r="G35" i="22" s="1"/>
  <c r="I35" i="22" l="1"/>
  <c r="H35" i="22"/>
  <c r="F36" i="22" s="1"/>
  <c r="G36" i="22" s="1"/>
  <c r="I36" i="22" l="1"/>
  <c r="H36" i="22"/>
  <c r="F37" i="22" s="1"/>
  <c r="G37" i="22" s="1"/>
  <c r="I37" i="22" l="1"/>
  <c r="H37" i="22"/>
  <c r="F38" i="22" s="1"/>
  <c r="G38" i="22" s="1"/>
  <c r="I38" i="22" l="1"/>
  <c r="H38" i="22"/>
  <c r="F39" i="22" s="1"/>
  <c r="G39" i="22" s="1"/>
  <c r="I39" i="22" l="1"/>
  <c r="H39" i="22"/>
  <c r="F40" i="22" s="1"/>
  <c r="G40" i="22" s="1"/>
  <c r="I40" i="22" l="1"/>
  <c r="H40" i="22"/>
  <c r="F41" i="22" s="1"/>
  <c r="G41" i="22" s="1"/>
  <c r="I41" i="22" l="1"/>
  <c r="H41" i="22"/>
  <c r="F42" i="22" s="1"/>
  <c r="G42" i="22" s="1"/>
  <c r="I42" i="22" l="1"/>
  <c r="H42" i="22"/>
  <c r="F43" i="22" s="1"/>
  <c r="G43" i="22" s="1"/>
  <c r="I43" i="22" l="1"/>
  <c r="H43" i="22"/>
  <c r="F44" i="22" s="1"/>
  <c r="G44" i="22" s="1"/>
  <c r="I44" i="22" l="1"/>
  <c r="H44" i="22"/>
  <c r="F45" i="22" s="1"/>
  <c r="G45" i="22" s="1"/>
  <c r="I45" i="22" l="1"/>
  <c r="H45" i="22"/>
  <c r="F46" i="22" s="1"/>
  <c r="G46" i="22" s="1"/>
  <c r="I46" i="22" l="1"/>
  <c r="H46" i="22"/>
  <c r="F47" i="22" s="1"/>
  <c r="G47" i="22" s="1"/>
  <c r="I47" i="22" l="1"/>
  <c r="H47" i="22"/>
  <c r="F48" i="22" s="1"/>
  <c r="G48" i="22" s="1"/>
  <c r="I48" i="22" l="1"/>
  <c r="H48" i="22"/>
  <c r="F49" i="22" s="1"/>
  <c r="G49" i="22" s="1"/>
  <c r="I49" i="22" l="1"/>
  <c r="H49" i="22"/>
  <c r="F50" i="22" s="1"/>
  <c r="G50" i="22" s="1"/>
  <c r="I50" i="22" l="1"/>
  <c r="H50" i="22"/>
  <c r="F51" i="22" s="1"/>
  <c r="G51" i="22" s="1"/>
  <c r="I51" i="22" l="1"/>
  <c r="H51" i="22"/>
  <c r="F52" i="22" s="1"/>
  <c r="G52" i="22" s="1"/>
  <c r="I52" i="22" l="1"/>
  <c r="H52" i="22"/>
  <c r="F53" i="22" s="1"/>
  <c r="G53" i="22" s="1"/>
  <c r="I53" i="22" l="1"/>
  <c r="H53" i="22"/>
  <c r="F54" i="22" s="1"/>
  <c r="G54" i="22" s="1"/>
  <c r="I54" i="22" l="1"/>
  <c r="H54" i="22"/>
  <c r="F55" i="22" s="1"/>
  <c r="G55" i="22" s="1"/>
  <c r="H55" i="22" l="1"/>
  <c r="F56" i="22" s="1"/>
  <c r="G56" i="22" s="1"/>
  <c r="I55" i="22"/>
  <c r="H56" i="22"/>
  <c r="F57" i="22" s="1"/>
  <c r="G57" i="22" s="1"/>
  <c r="I57" i="22" l="1"/>
  <c r="I56" i="22"/>
  <c r="H57" i="22"/>
  <c r="F58" i="22" s="1"/>
  <c r="G58" i="22" s="1"/>
  <c r="I58" i="22" l="1"/>
  <c r="H58" i="22"/>
  <c r="F59" i="22" s="1"/>
  <c r="G59" i="22" s="1"/>
  <c r="H59" i="22" l="1"/>
  <c r="F60" i="22" s="1"/>
  <c r="G60" i="22" s="1"/>
  <c r="I59" i="22"/>
  <c r="H60" i="22"/>
  <c r="F61" i="22" s="1"/>
  <c r="G61" i="22" s="1"/>
  <c r="I61" i="22" l="1"/>
  <c r="I60" i="22"/>
  <c r="H61" i="22"/>
  <c r="F62" i="22" s="1"/>
  <c r="G62" i="22" s="1"/>
  <c r="I62" i="22" l="1"/>
  <c r="H62" i="22"/>
  <c r="F63" i="22" s="1"/>
  <c r="G63" i="22" s="1"/>
  <c r="I63" i="22" l="1"/>
  <c r="H63" i="22"/>
  <c r="F64" i="22" s="1"/>
  <c r="G64" i="22" s="1"/>
  <c r="H64" i="22" l="1"/>
  <c r="F65" i="22" s="1"/>
  <c r="G65" i="22" s="1"/>
  <c r="I64" i="22"/>
  <c r="H65" i="22"/>
  <c r="F66" i="22" s="1"/>
  <c r="G66" i="22" s="1"/>
  <c r="I66" i="22" l="1"/>
  <c r="I65" i="22"/>
  <c r="H66" i="22"/>
  <c r="F67" i="22" s="1"/>
  <c r="G67" i="22" s="1"/>
  <c r="I67" i="22" l="1"/>
  <c r="H67" i="22"/>
  <c r="F68" i="22" s="1"/>
  <c r="G68" i="22" s="1"/>
  <c r="I68" i="22" l="1"/>
  <c r="H68" i="22"/>
  <c r="F69" i="22" s="1"/>
  <c r="G69" i="22" s="1"/>
  <c r="I69" i="22" l="1"/>
  <c r="H69" i="22"/>
  <c r="F70" i="22" s="1"/>
  <c r="G70" i="22" s="1"/>
  <c r="H70" i="22" l="1"/>
  <c r="F71" i="22" s="1"/>
  <c r="G71" i="22" s="1"/>
  <c r="H71" i="22"/>
  <c r="F72" i="22" s="1"/>
  <c r="G72" i="22" s="1"/>
  <c r="I70" i="22"/>
  <c r="I72" i="22" l="1"/>
  <c r="I71" i="22"/>
  <c r="H72" i="22"/>
  <c r="F73" i="22" s="1"/>
  <c r="G73" i="22" s="1"/>
  <c r="H73" i="22" l="1"/>
  <c r="F74" i="22" s="1"/>
  <c r="G74" i="22" s="1"/>
  <c r="I73" i="22"/>
  <c r="H74" i="22"/>
  <c r="F75" i="22" s="1"/>
  <c r="G75" i="22" s="1"/>
  <c r="I75" i="22" l="1"/>
  <c r="H75" i="22"/>
  <c r="F76" i="22" s="1"/>
  <c r="G76" i="22" s="1"/>
  <c r="I74" i="22"/>
  <c r="I76" i="22" l="1"/>
  <c r="H76" i="22"/>
  <c r="F77" i="22" s="1"/>
  <c r="G77" i="22" s="1"/>
  <c r="I77" i="22" l="1"/>
  <c r="H77" i="22"/>
  <c r="F78" i="22" s="1"/>
  <c r="G78" i="22" s="1"/>
  <c r="I78" i="22" l="1"/>
  <c r="H78" i="22"/>
  <c r="F79" i="22" s="1"/>
  <c r="G79" i="22" s="1"/>
  <c r="I79" i="22" l="1"/>
  <c r="H79" i="22"/>
  <c r="F80" i="22" s="1"/>
  <c r="G80" i="22" s="1"/>
  <c r="I80" i="22" l="1"/>
  <c r="H80" i="22"/>
  <c r="F81" i="22" s="1"/>
  <c r="G81" i="22" s="1"/>
  <c r="I81" i="22" l="1"/>
  <c r="H81" i="22"/>
  <c r="F82" i="22" s="1"/>
  <c r="G82" i="22" s="1"/>
  <c r="I82" i="22" l="1"/>
  <c r="H82" i="22"/>
  <c r="F83" i="22" s="1"/>
  <c r="G83" i="22" s="1"/>
  <c r="I83" i="22" l="1"/>
  <c r="H83" i="22"/>
  <c r="F84" i="22" s="1"/>
  <c r="G84" i="22" s="1"/>
  <c r="H85" i="22" l="1"/>
  <c r="F86" i="22" s="1"/>
  <c r="G86" i="22" s="1"/>
  <c r="I84" i="22"/>
  <c r="H84" i="22"/>
  <c r="F85" i="22" s="1"/>
  <c r="G85" i="22" s="1"/>
  <c r="I86" i="22" l="1"/>
  <c r="I85" i="22"/>
  <c r="H86" i="22"/>
  <c r="F87" i="22" s="1"/>
  <c r="G87" i="22" s="1"/>
  <c r="I87" i="22" l="1"/>
  <c r="H87" i="22"/>
  <c r="F88" i="22" s="1"/>
  <c r="G88" i="22" s="1"/>
  <c r="I88" i="22" l="1"/>
  <c r="H88" i="22"/>
  <c r="F89" i="22" s="1"/>
  <c r="G89" i="22" s="1"/>
  <c r="I89" i="22" l="1"/>
  <c r="H89" i="22"/>
  <c r="F90" i="22" s="1"/>
  <c r="G90" i="22" s="1"/>
  <c r="I90" i="22" l="1"/>
  <c r="H90" i="22"/>
  <c r="F91" i="22" s="1"/>
  <c r="G91" i="22" s="1"/>
  <c r="I91" i="22" l="1"/>
  <c r="H91" i="22"/>
  <c r="F92" i="22" s="1"/>
  <c r="G92" i="22" s="1"/>
  <c r="I92" i="22" l="1"/>
  <c r="H92" i="22"/>
  <c r="F93" i="22" s="1"/>
  <c r="G93" i="22" s="1"/>
  <c r="I93" i="22" l="1"/>
  <c r="H93" i="22"/>
  <c r="F94" i="22" s="1"/>
  <c r="G94" i="22" s="1"/>
  <c r="I94" i="22" l="1"/>
  <c r="H94" i="22"/>
  <c r="F95" i="22" s="1"/>
  <c r="G95" i="22" s="1"/>
  <c r="I95" i="22" l="1"/>
  <c r="H95" i="22"/>
  <c r="F96" i="22" s="1"/>
  <c r="G96" i="22" s="1"/>
  <c r="I96" i="22" l="1"/>
  <c r="H96" i="22"/>
  <c r="F97" i="22" s="1"/>
  <c r="G97" i="22" s="1"/>
  <c r="I97" i="22" l="1"/>
  <c r="H97" i="22"/>
  <c r="F98" i="22" s="1"/>
  <c r="G98" i="22" s="1"/>
  <c r="I98" i="22" l="1"/>
  <c r="H98" i="22"/>
  <c r="F99" i="22" s="1"/>
  <c r="G99" i="22" s="1"/>
  <c r="I99" i="22" l="1"/>
  <c r="H99" i="22"/>
  <c r="F100" i="22" s="1"/>
  <c r="G100" i="22" s="1"/>
  <c r="I100" i="22" l="1"/>
  <c r="H100" i="22"/>
  <c r="F101" i="22" s="1"/>
  <c r="G101" i="22" s="1"/>
  <c r="I101" i="22" l="1"/>
  <c r="H101" i="22"/>
  <c r="F102" i="22" s="1"/>
  <c r="G102" i="22" s="1"/>
  <c r="I102" i="22" l="1"/>
  <c r="H102" i="22"/>
  <c r="F103" i="22" s="1"/>
  <c r="G103" i="22" s="1"/>
  <c r="I103" i="22" l="1"/>
  <c r="H103" i="22"/>
  <c r="F104" i="22" s="1"/>
  <c r="G104" i="22" s="1"/>
  <c r="I104" i="22" l="1"/>
  <c r="H104" i="22"/>
  <c r="F105" i="22" s="1"/>
  <c r="G105" i="22" s="1"/>
  <c r="I105" i="22" l="1"/>
  <c r="H105" i="22"/>
  <c r="F106" i="22" s="1"/>
  <c r="G106" i="22" s="1"/>
  <c r="H107" i="22" l="1"/>
  <c r="F108" i="22" s="1"/>
  <c r="G108" i="22" s="1"/>
  <c r="I106" i="22"/>
  <c r="H106" i="22"/>
  <c r="F107" i="22" s="1"/>
  <c r="G107" i="22" s="1"/>
  <c r="I108" i="22" l="1"/>
  <c r="I107" i="22"/>
  <c r="H108" i="22"/>
  <c r="F109" i="22" s="1"/>
  <c r="G109" i="22" s="1"/>
  <c r="I109" i="22" l="1"/>
  <c r="H109" i="22"/>
  <c r="F110" i="22" s="1"/>
  <c r="G110" i="22" s="1"/>
  <c r="H111" i="22" l="1"/>
  <c r="F112" i="22" s="1"/>
  <c r="G112" i="22" s="1"/>
  <c r="I110" i="22"/>
  <c r="H110" i="22"/>
  <c r="F111" i="22" s="1"/>
  <c r="G111" i="22" s="1"/>
  <c r="I111" i="22" l="1"/>
  <c r="H112" i="22"/>
  <c r="F113" i="22" s="1"/>
  <c r="G113" i="22" s="1"/>
  <c r="H113" i="22"/>
  <c r="F114" i="22" s="1"/>
  <c r="G114" i="22" s="1"/>
  <c r="I112" i="22"/>
  <c r="H115" i="22" l="1"/>
  <c r="F116" i="22" s="1"/>
  <c r="G116" i="22" s="1"/>
  <c r="I114" i="22"/>
  <c r="I113" i="22"/>
  <c r="H114" i="22"/>
  <c r="F115" i="22" s="1"/>
  <c r="G115" i="22" s="1"/>
  <c r="I115" i="22" l="1"/>
  <c r="H116" i="22"/>
  <c r="F117" i="22" s="1"/>
  <c r="G117" i="22" s="1"/>
  <c r="I116" i="22"/>
  <c r="H117" i="22"/>
  <c r="F118" i="22" s="1"/>
  <c r="G118" i="22" s="1"/>
  <c r="I118" i="22" l="1"/>
  <c r="I117" i="22"/>
  <c r="H118" i="22"/>
  <c r="F119" i="22" s="1"/>
  <c r="G119" i="22" s="1"/>
  <c r="I119" i="22" l="1"/>
  <c r="H119" i="22"/>
  <c r="F120" i="22" s="1"/>
  <c r="G120" i="22" s="1"/>
  <c r="H121" i="22" l="1"/>
  <c r="F122" i="22" s="1"/>
  <c r="G122" i="22" s="1"/>
  <c r="I120" i="22"/>
  <c r="H120" i="22"/>
  <c r="F121" i="22" s="1"/>
  <c r="G121" i="22" s="1"/>
  <c r="I121" i="22" l="1"/>
  <c r="H122" i="22"/>
  <c r="F123" i="22" s="1"/>
  <c r="G123" i="22" s="1"/>
  <c r="H123" i="22"/>
  <c r="F124" i="22" s="1"/>
  <c r="G124" i="22" s="1"/>
  <c r="I122" i="22"/>
  <c r="I124" i="22" l="1"/>
  <c r="I123" i="22"/>
  <c r="H124" i="22"/>
  <c r="F125" i="22" s="1"/>
  <c r="G125" i="22" s="1"/>
  <c r="H125" i="22" l="1"/>
  <c r="F126" i="22" s="1"/>
  <c r="G126" i="22" s="1"/>
  <c r="I125" i="22"/>
  <c r="H126" i="22" l="1"/>
  <c r="F127" i="22" s="1"/>
  <c r="G127" i="22" s="1"/>
  <c r="I126" i="22"/>
  <c r="H127" i="22" l="1"/>
  <c r="F128" i="22" s="1"/>
  <c r="G128" i="22" s="1"/>
  <c r="I127" i="22"/>
  <c r="H128" i="22"/>
  <c r="F129" i="22" s="1"/>
  <c r="G129" i="22" s="1"/>
  <c r="I129" i="22" l="1"/>
  <c r="H129" i="22"/>
  <c r="F130" i="22" s="1"/>
  <c r="G130" i="22" s="1"/>
  <c r="I128" i="22"/>
  <c r="I130" i="22" l="1"/>
  <c r="H130" i="22"/>
  <c r="F131" i="22" s="1"/>
  <c r="G131" i="22" s="1"/>
  <c r="I131" i="22" l="1"/>
  <c r="H131" i="22"/>
  <c r="F132" i="22" s="1"/>
  <c r="G132" i="22" s="1"/>
  <c r="I132" i="22" l="1"/>
  <c r="H132" i="22"/>
  <c r="F133" i="22" s="1"/>
  <c r="G133" i="22" s="1"/>
  <c r="I133" i="22" l="1"/>
  <c r="H133" i="22"/>
  <c r="F134" i="22" s="1"/>
  <c r="G134" i="22" s="1"/>
  <c r="I134" i="22" l="1"/>
  <c r="H134" i="22"/>
  <c r="F135" i="22" s="1"/>
  <c r="G135" i="22" s="1"/>
  <c r="I135" i="22" l="1"/>
  <c r="H135" i="22"/>
  <c r="F136" i="22" s="1"/>
  <c r="G136" i="22" s="1"/>
  <c r="I136" i="22" l="1"/>
  <c r="H136" i="22"/>
  <c r="F137" i="22" s="1"/>
  <c r="G137" i="22" s="1"/>
  <c r="I137" i="22" l="1"/>
  <c r="H137" i="22"/>
  <c r="F138" i="22" s="1"/>
  <c r="G138" i="22" s="1"/>
  <c r="I138" i="22" l="1"/>
  <c r="H138" i="22"/>
  <c r="F139" i="22" s="1"/>
  <c r="G139" i="22" s="1"/>
  <c r="I139" i="22" l="1"/>
  <c r="H139" i="22"/>
  <c r="F140" i="22" s="1"/>
  <c r="G140" i="22" s="1"/>
  <c r="I140" i="22" l="1"/>
  <c r="H140" i="22"/>
  <c r="F141" i="22" s="1"/>
  <c r="G141" i="22" s="1"/>
  <c r="I141" i="22" l="1"/>
  <c r="H141" i="22"/>
  <c r="F142" i="22" s="1"/>
  <c r="G142" i="22" s="1"/>
  <c r="H142" i="22" l="1"/>
  <c r="F143" i="22" s="1"/>
  <c r="G143" i="22" s="1"/>
  <c r="H143" i="22"/>
  <c r="F144" i="22" s="1"/>
  <c r="G144" i="22" s="1"/>
  <c r="I142" i="22"/>
  <c r="I144" i="22" l="1"/>
  <c r="I143" i="22"/>
  <c r="H144" i="22"/>
  <c r="F145" i="22" s="1"/>
  <c r="G145" i="22" s="1"/>
  <c r="I145" i="22" l="1"/>
  <c r="H145" i="22"/>
  <c r="F146" i="22" s="1"/>
  <c r="G146" i="22" s="1"/>
  <c r="I146" i="22" l="1"/>
  <c r="H146" i="22"/>
  <c r="F147" i="22" s="1"/>
  <c r="G147" i="22" s="1"/>
  <c r="I147" i="22" l="1"/>
  <c r="H147" i="22"/>
  <c r="F148" i="22" s="1"/>
  <c r="G148" i="22" s="1"/>
  <c r="I148" i="22" l="1"/>
  <c r="H148" i="22"/>
  <c r="F149" i="22" s="1"/>
  <c r="G149" i="22" s="1"/>
  <c r="I149" i="22" l="1"/>
  <c r="H149" i="22"/>
  <c r="F150" i="22" s="1"/>
  <c r="G150" i="22" s="1"/>
  <c r="I150" i="22" l="1"/>
  <c r="H150" i="22"/>
  <c r="F151" i="22" s="1"/>
  <c r="G151" i="22" s="1"/>
  <c r="I151" i="22" l="1"/>
  <c r="H151" i="22"/>
  <c r="F152" i="22" s="1"/>
  <c r="G152" i="22" s="1"/>
  <c r="I152" i="22" l="1"/>
  <c r="H152" i="22"/>
  <c r="F153" i="22" s="1"/>
  <c r="G153" i="22" s="1"/>
  <c r="I153" i="22" l="1"/>
  <c r="H153" i="22"/>
  <c r="F154" i="22" s="1"/>
  <c r="G154" i="22" s="1"/>
  <c r="I154" i="22" l="1"/>
  <c r="H154" i="22"/>
  <c r="F155" i="22" s="1"/>
  <c r="G155" i="22" s="1"/>
  <c r="I155" i="22" l="1"/>
  <c r="H155" i="22"/>
  <c r="F156" i="22" s="1"/>
  <c r="G156" i="22" s="1"/>
  <c r="I156" i="22" l="1"/>
  <c r="H156" i="22"/>
  <c r="F157" i="22" s="1"/>
  <c r="G157" i="22" s="1"/>
  <c r="I157" i="22" l="1"/>
  <c r="I182" i="22" s="1"/>
  <c r="M9" i="22" s="1"/>
  <c r="O9" i="22" s="1"/>
  <c r="O10" i="22" s="1"/>
  <c r="H157" i="22"/>
  <c r="F158" i="22" s="1"/>
  <c r="G158" i="22" s="1"/>
  <c r="J158" i="22" l="1"/>
  <c r="I158" i="22"/>
  <c r="H158" i="22"/>
  <c r="F159" i="22" s="1"/>
  <c r="G159" i="22" s="1"/>
  <c r="I159" i="22" l="1"/>
  <c r="J159" i="22"/>
  <c r="K159" i="22" s="1"/>
  <c r="H159" i="22"/>
  <c r="F160" i="22" s="1"/>
  <c r="G160" i="22" s="1"/>
  <c r="K158" i="22"/>
  <c r="J160" i="22" l="1"/>
  <c r="I160" i="22"/>
  <c r="H160" i="22"/>
  <c r="F161" i="22" s="1"/>
  <c r="G161" i="22" s="1"/>
  <c r="I161" i="22" l="1"/>
  <c r="J161" i="22"/>
  <c r="K161" i="22" s="1"/>
  <c r="H161" i="22"/>
  <c r="F162" i="22" s="1"/>
  <c r="G162" i="22" s="1"/>
  <c r="K160" i="22"/>
  <c r="J162" i="22" l="1"/>
  <c r="I162" i="22"/>
  <c r="H162" i="22"/>
  <c r="F163" i="22" s="1"/>
  <c r="G163" i="22" s="1"/>
  <c r="I163" i="22" l="1"/>
  <c r="J163" i="22"/>
  <c r="K163" i="22" s="1"/>
  <c r="H163" i="22"/>
  <c r="F164" i="22" s="1"/>
  <c r="G164" i="22" s="1"/>
  <c r="K162" i="22"/>
  <c r="I164" i="22" l="1"/>
  <c r="J164" i="22"/>
  <c r="H164" i="22"/>
  <c r="F165" i="22" s="1"/>
  <c r="G165" i="22" s="1"/>
  <c r="I165" i="22" l="1"/>
  <c r="J165" i="22"/>
  <c r="K165" i="22" s="1"/>
  <c r="H165" i="22"/>
  <c r="F166" i="22" s="1"/>
  <c r="G166" i="22" s="1"/>
  <c r="K164" i="22"/>
  <c r="J166" i="22" l="1"/>
  <c r="I166" i="22"/>
  <c r="H166" i="22"/>
  <c r="F167" i="22" s="1"/>
  <c r="G167" i="22" s="1"/>
  <c r="H167" i="22" l="1"/>
  <c r="F168" i="22" s="1"/>
  <c r="G168" i="22" s="1"/>
  <c r="H168" i="22"/>
  <c r="F169" i="22" s="1"/>
  <c r="G169" i="22" s="1"/>
  <c r="J167" i="22"/>
  <c r="K167" i="22" s="1"/>
  <c r="I167" i="22"/>
  <c r="K166" i="22"/>
  <c r="J169" i="22" l="1"/>
  <c r="K169" i="22" s="1"/>
  <c r="I169" i="22"/>
  <c r="H169" i="22"/>
  <c r="F170" i="22" s="1"/>
  <c r="G170" i="22" s="1"/>
  <c r="J168" i="22"/>
  <c r="K168" i="22" s="1"/>
  <c r="I168" i="22"/>
  <c r="J170" i="22" l="1"/>
  <c r="K170" i="22" s="1"/>
  <c r="I170" i="22"/>
  <c r="H170" i="22"/>
  <c r="F171" i="22" s="1"/>
  <c r="G171" i="22" s="1"/>
  <c r="J171" i="22" l="1"/>
  <c r="K171" i="22" s="1"/>
  <c r="I171" i="22"/>
  <c r="H171" i="22"/>
  <c r="F172" i="22" s="1"/>
  <c r="G172" i="22" s="1"/>
  <c r="J172" i="22" l="1"/>
  <c r="K172" i="22" s="1"/>
  <c r="I172" i="22"/>
  <c r="H172" i="22"/>
  <c r="F173" i="22" s="1"/>
  <c r="G173" i="22" s="1"/>
  <c r="I173" i="22" l="1"/>
  <c r="J173" i="22"/>
  <c r="K173" i="22" s="1"/>
  <c r="H173" i="22"/>
  <c r="F174" i="22" s="1"/>
  <c r="G174" i="22" s="1"/>
  <c r="J174" i="22" l="1"/>
  <c r="K174" i="22" s="1"/>
  <c r="I174" i="22"/>
  <c r="H174" i="22"/>
  <c r="F175" i="22" s="1"/>
  <c r="G175" i="22" s="1"/>
  <c r="J175" i="22" l="1"/>
  <c r="K175" i="22" s="1"/>
  <c r="I175" i="22"/>
  <c r="H175" i="22"/>
  <c r="F176" i="22" s="1"/>
  <c r="G176" i="22" s="1"/>
  <c r="J176" i="22" l="1"/>
  <c r="K176" i="22" s="1"/>
  <c r="I176" i="22"/>
  <c r="H176" i="22"/>
  <c r="F177" i="22" s="1"/>
  <c r="G177" i="22" s="1"/>
  <c r="I177" i="22" l="1"/>
  <c r="J177" i="22"/>
  <c r="K177" i="22" s="1"/>
  <c r="H177" i="22"/>
  <c r="F178" i="22" s="1"/>
  <c r="G178" i="22" s="1"/>
  <c r="I178" i="22" l="1"/>
  <c r="J178" i="22"/>
  <c r="K178" i="22" s="1"/>
  <c r="H178" i="22"/>
  <c r="F179" i="22" s="1"/>
  <c r="G179" i="22" s="1"/>
  <c r="I179" i="22" l="1"/>
  <c r="J179" i="22"/>
  <c r="K179" i="22" s="1"/>
  <c r="H179" i="22"/>
  <c r="F180" i="22" s="1"/>
  <c r="G180" i="22" s="1"/>
  <c r="J180" i="22" l="1"/>
  <c r="K180" i="22" s="1"/>
  <c r="I180" i="22"/>
  <c r="H180" i="22"/>
  <c r="F181" i="22" s="1"/>
  <c r="G181" i="22" s="1"/>
  <c r="J181" i="22" l="1"/>
  <c r="I181" i="22"/>
  <c r="G182" i="22"/>
  <c r="H181" i="22"/>
  <c r="K181" i="22" l="1"/>
  <c r="K182" i="22" s="1"/>
  <c r="M11" i="22" s="1"/>
  <c r="J182" i="22"/>
  <c r="M10" i="22" s="1"/>
</calcChain>
</file>

<file path=xl/sharedStrings.xml><?xml version="1.0" encoding="utf-8"?>
<sst xmlns="http://schemas.openxmlformats.org/spreadsheetml/2006/main" count="20" uniqueCount="18">
  <si>
    <t>Date</t>
  </si>
  <si>
    <t>L1_               Unleaded</t>
  </si>
  <si>
    <t>L1_ crude</t>
  </si>
  <si>
    <t>Unleaded</t>
  </si>
  <si>
    <t>Time</t>
  </si>
  <si>
    <t>B0</t>
  </si>
  <si>
    <t>B1</t>
  </si>
  <si>
    <t>B2</t>
  </si>
  <si>
    <t>Fitted</t>
  </si>
  <si>
    <t>Error</t>
  </si>
  <si>
    <t>E^2</t>
  </si>
  <si>
    <t>MAE</t>
  </si>
  <si>
    <t>MAPE</t>
  </si>
  <si>
    <t>sse</t>
  </si>
  <si>
    <t>mse=</t>
  </si>
  <si>
    <t>rmse=</t>
  </si>
  <si>
    <t>U</t>
  </si>
  <si>
    <t>phi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</si>
</sst>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mmm\-yyyy"/>
    <numFmt numFmtId="170" formatCode="0.000"/>
    <numFmt numFmtId="171" formatCode="0.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wrapText="1"/>
    </xf>
    <xf numFmtId="165" fontId="0" fillId="0" borderId="0" xfId="0" applyNumberFormat="1"/>
    <xf numFmtId="0" fontId="4" fillId="0" borderId="0" xfId="0" applyFont="1" applyAlignment="1">
      <alignment wrapText="1"/>
    </xf>
    <xf numFmtId="2" fontId="0" fillId="0" borderId="0" xfId="0" applyNumberFormat="1"/>
    <xf numFmtId="171" fontId="0" fillId="0" borderId="0" xfId="0" applyNumberFormat="1"/>
    <xf numFmtId="2" fontId="4" fillId="0" borderId="0" xfId="0" applyNumberFormat="1" applyFont="1" applyAlignment="1">
      <alignment wrapText="1"/>
    </xf>
    <xf numFmtId="0" fontId="4" fillId="0" borderId="0" xfId="0" applyFont="1"/>
    <xf numFmtId="2" fontId="4" fillId="0" borderId="0" xfId="0" applyNumberFormat="1" applyFont="1" applyAlignment="1">
      <alignment horizontal="center" wrapText="1"/>
    </xf>
    <xf numFmtId="1" fontId="0" fillId="0" borderId="0" xfId="0" applyNumberFormat="1"/>
    <xf numFmtId="171" fontId="3" fillId="0" borderId="0" xfId="0" applyNumberFormat="1" applyFont="1"/>
    <xf numFmtId="0" fontId="3" fillId="0" borderId="0" xfId="0" applyFont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O183"/>
  <sheetViews>
    <sheetView tabSelected="1" workbookViewId="0">
      <pane xSplit="1" ySplit="1" topLeftCell="B142" activePane="bottomRight" state="frozen"/>
      <selection pane="topRight"/>
      <selection pane="bottomLeft"/>
      <selection pane="bottomRight" activeCell="G182" sqref="G182"/>
    </sheetView>
  </sheetViews>
  <sheetFormatPr defaultColWidth="9.140625" defaultRowHeight="12.75" x14ac:dyDescent="0.2"/>
  <cols>
    <col min="1" max="1" width="15.140625" customWidth="1"/>
    <col min="2" max="2" width="12.140625" style="4" customWidth="1"/>
    <col min="3" max="3" width="12.85546875" customWidth="1"/>
    <col min="4" max="4" width="12.28515625" customWidth="1"/>
    <col min="5" max="5" width="9.28515625" customWidth="1"/>
    <col min="6" max="6" width="13.5703125" customWidth="1"/>
    <col min="7" max="8" width="10.5703125" customWidth="1"/>
    <col min="13" max="13" width="10.28515625" customWidth="1"/>
    <col min="14" max="14" width="9" customWidth="1"/>
  </cols>
  <sheetData>
    <row r="1" spans="1:15" ht="62.25" customHeight="1" x14ac:dyDescent="0.25">
      <c r="A1" s="1" t="s">
        <v>0</v>
      </c>
      <c r="B1" s="8" t="s">
        <v>4</v>
      </c>
      <c r="C1" s="7" t="s">
        <v>3</v>
      </c>
      <c r="D1" s="6" t="s">
        <v>1</v>
      </c>
      <c r="E1" s="3" t="s">
        <v>2</v>
      </c>
      <c r="F1" s="3" t="s">
        <v>8</v>
      </c>
      <c r="G1" s="3" t="s">
        <v>9</v>
      </c>
      <c r="H1" s="3" t="s">
        <v>16</v>
      </c>
      <c r="I1" s="3" t="s">
        <v>10</v>
      </c>
      <c r="J1" s="3" t="s">
        <v>11</v>
      </c>
      <c r="K1" s="3" t="s">
        <v>12</v>
      </c>
      <c r="L1" s="3"/>
      <c r="M1" s="3"/>
      <c r="N1" s="1"/>
    </row>
    <row r="2" spans="1:15" x14ac:dyDescent="0.2">
      <c r="A2" s="2">
        <v>35079</v>
      </c>
      <c r="B2" s="9">
        <v>1</v>
      </c>
      <c r="C2">
        <v>109.00000000000001</v>
      </c>
      <c r="G2">
        <v>0</v>
      </c>
      <c r="H2">
        <v>0</v>
      </c>
      <c r="I2">
        <f>G2^2</f>
        <v>0</v>
      </c>
    </row>
    <row r="3" spans="1:15" x14ac:dyDescent="0.2">
      <c r="A3" s="2">
        <v>35110</v>
      </c>
      <c r="B3" s="9">
        <v>2</v>
      </c>
      <c r="C3">
        <v>108.89999999999999</v>
      </c>
      <c r="D3" s="5">
        <v>109.00000000000001</v>
      </c>
      <c r="E3" s="4">
        <v>18.850000000000001</v>
      </c>
      <c r="F3">
        <f>M$3+M$4*D3+M$5*E3+M$7*H2</f>
        <v>115.43944258101358</v>
      </c>
      <c r="G3">
        <f>C3-F3</f>
        <v>-6.5394425810135886</v>
      </c>
      <c r="H3" s="5">
        <f>G2+M$7*H2</f>
        <v>0</v>
      </c>
      <c r="I3">
        <f t="shared" ref="I3:I66" si="0">G3^2</f>
        <v>42.764309270373666</v>
      </c>
      <c r="L3" s="10" t="s">
        <v>5</v>
      </c>
      <c r="M3" s="12">
        <v>43.066274515676163</v>
      </c>
    </row>
    <row r="4" spans="1:15" x14ac:dyDescent="0.2">
      <c r="A4" s="2">
        <v>35139</v>
      </c>
      <c r="B4" s="9">
        <v>3</v>
      </c>
      <c r="C4">
        <v>113.7</v>
      </c>
      <c r="D4" s="5">
        <v>108.89999999999999</v>
      </c>
      <c r="E4" s="4">
        <v>19.09</v>
      </c>
      <c r="F4">
        <f t="shared" ref="F4:F67" si="1">M$3+M$4*D4+M$5*E4+M$7*H3</f>
        <v>115.81153990634439</v>
      </c>
      <c r="G4">
        <f>C4-F4</f>
        <v>-2.1115399063443903</v>
      </c>
      <c r="H4" s="5">
        <f t="shared" ref="H4:H67" si="2">G3+M$7*H3</f>
        <v>-6.5394425810135886</v>
      </c>
      <c r="I4">
        <f t="shared" si="0"/>
        <v>4.458600776084876</v>
      </c>
      <c r="L4" s="10" t="s">
        <v>6</v>
      </c>
      <c r="M4" s="12">
        <v>0.36924677315723714</v>
      </c>
    </row>
    <row r="5" spans="1:15" x14ac:dyDescent="0.2">
      <c r="A5" s="2">
        <v>35170</v>
      </c>
      <c r="B5" s="9">
        <v>4</v>
      </c>
      <c r="C5">
        <v>123.10000000000001</v>
      </c>
      <c r="D5" s="5">
        <v>113.7</v>
      </c>
      <c r="E5" s="4">
        <v>21.33</v>
      </c>
      <c r="F5">
        <f t="shared" si="1"/>
        <v>118.72029165065146</v>
      </c>
      <c r="G5">
        <f t="shared" ref="G5:G68" si="3">C5-F5</f>
        <v>4.3797083493485474</v>
      </c>
      <c r="H5" s="5">
        <f t="shared" si="2"/>
        <v>-4.7927113645599615</v>
      </c>
      <c r="I5">
        <f t="shared" si="0"/>
        <v>19.181845225353378</v>
      </c>
      <c r="L5" s="10" t="s">
        <v>7</v>
      </c>
      <c r="M5" s="12">
        <v>1.7042583443606665</v>
      </c>
    </row>
    <row r="6" spans="1:15" x14ac:dyDescent="0.2">
      <c r="A6" s="2">
        <v>35200</v>
      </c>
      <c r="B6" s="9">
        <v>5</v>
      </c>
      <c r="C6">
        <v>127.89999999999999</v>
      </c>
      <c r="D6" s="5">
        <v>123.10000000000001</v>
      </c>
      <c r="E6" s="4">
        <v>23.5</v>
      </c>
      <c r="F6">
        <f t="shared" si="1"/>
        <v>126.60561172433813</v>
      </c>
      <c r="G6">
        <f t="shared" si="3"/>
        <v>1.2943882756618592</v>
      </c>
      <c r="H6" s="5">
        <f t="shared" si="2"/>
        <v>2.414696689878963</v>
      </c>
      <c r="I6">
        <f t="shared" si="0"/>
        <v>1.6754410081708813</v>
      </c>
      <c r="L6" s="10"/>
      <c r="M6" s="4"/>
    </row>
    <row r="7" spans="1:15" x14ac:dyDescent="0.2">
      <c r="A7" s="2">
        <v>35231</v>
      </c>
      <c r="B7" s="9">
        <v>6</v>
      </c>
      <c r="C7">
        <v>125.6</v>
      </c>
      <c r="D7" s="5">
        <v>127.89999999999999</v>
      </c>
      <c r="E7" s="4">
        <v>21.17</v>
      </c>
      <c r="F7">
        <f t="shared" si="1"/>
        <v>127.36211159545248</v>
      </c>
      <c r="G7">
        <f t="shared" si="3"/>
        <v>-1.7621115954524811</v>
      </c>
      <c r="H7" s="5">
        <f t="shared" si="2"/>
        <v>2.2844139185122341</v>
      </c>
      <c r="I7">
        <f t="shared" si="0"/>
        <v>3.1050372748280886</v>
      </c>
      <c r="L7" s="10" t="s">
        <v>17</v>
      </c>
      <c r="M7" s="12">
        <v>0.41</v>
      </c>
    </row>
    <row r="8" spans="1:15" x14ac:dyDescent="0.2">
      <c r="A8" s="2">
        <v>35261</v>
      </c>
      <c r="B8" s="9">
        <v>7</v>
      </c>
      <c r="C8">
        <v>122.7</v>
      </c>
      <c r="D8" s="5">
        <v>125.6</v>
      </c>
      <c r="E8" s="4">
        <v>20.420000000000002</v>
      </c>
      <c r="F8">
        <f t="shared" si="1"/>
        <v>125.18123432265998</v>
      </c>
      <c r="G8">
        <f t="shared" si="3"/>
        <v>-2.4812343226599722</v>
      </c>
      <c r="H8" s="5">
        <f t="shared" si="2"/>
        <v>-0.82550188886246512</v>
      </c>
      <c r="I8">
        <f t="shared" si="0"/>
        <v>6.1565237639458914</v>
      </c>
      <c r="L8" s="5"/>
      <c r="M8" s="4"/>
    </row>
    <row r="9" spans="1:15" x14ac:dyDescent="0.2">
      <c r="A9" s="2">
        <v>35292</v>
      </c>
      <c r="B9" s="9">
        <v>8</v>
      </c>
      <c r="C9">
        <v>120.7</v>
      </c>
      <c r="D9" s="5">
        <v>122.7</v>
      </c>
      <c r="E9" s="4">
        <v>21.3</v>
      </c>
      <c r="F9">
        <f t="shared" si="1"/>
        <v>124.33510054251775</v>
      </c>
      <c r="G9">
        <f t="shared" si="3"/>
        <v>-3.6351005425177476</v>
      </c>
      <c r="H9" s="5">
        <f t="shared" si="2"/>
        <v>-2.819690097093583</v>
      </c>
      <c r="I9">
        <f t="shared" si="0"/>
        <v>13.213955954212823</v>
      </c>
      <c r="L9" s="10" t="s">
        <v>13</v>
      </c>
      <c r="M9" s="4">
        <f>I182</f>
        <v>29652.96841121844</v>
      </c>
      <c r="N9" s="11" t="s">
        <v>14</v>
      </c>
      <c r="O9">
        <f>M9/151</f>
        <v>196.37727424647974</v>
      </c>
    </row>
    <row r="10" spans="1:15" x14ac:dyDescent="0.2">
      <c r="A10" s="2">
        <v>35323</v>
      </c>
      <c r="B10" s="9">
        <v>9</v>
      </c>
      <c r="C10">
        <v>120.19999999999999</v>
      </c>
      <c r="D10" s="5">
        <v>120.7</v>
      </c>
      <c r="E10" s="4">
        <v>21.9</v>
      </c>
      <c r="F10">
        <f t="shared" si="1"/>
        <v>123.80154483744492</v>
      </c>
      <c r="G10">
        <f t="shared" si="3"/>
        <v>-3.6015448374449335</v>
      </c>
      <c r="H10" s="5">
        <f t="shared" si="2"/>
        <v>-4.7911734823261165</v>
      </c>
      <c r="I10">
        <f t="shared" si="0"/>
        <v>12.971125216126252</v>
      </c>
      <c r="L10" s="10" t="s">
        <v>11</v>
      </c>
      <c r="M10" s="4">
        <f>J182</f>
        <v>9.740074546010101</v>
      </c>
      <c r="N10" s="11" t="s">
        <v>15</v>
      </c>
      <c r="O10">
        <f>SQRT(O9)</f>
        <v>14.013467602505804</v>
      </c>
    </row>
    <row r="11" spans="1:15" x14ac:dyDescent="0.2">
      <c r="A11" s="2">
        <v>35353</v>
      </c>
      <c r="B11" s="9">
        <v>10</v>
      </c>
      <c r="C11">
        <v>120.39999999999999</v>
      </c>
      <c r="D11" s="5">
        <v>120.19999999999999</v>
      </c>
      <c r="E11" s="4">
        <v>23.97</v>
      </c>
      <c r="F11">
        <f t="shared" si="1"/>
        <v>126.33642803574753</v>
      </c>
      <c r="G11">
        <f t="shared" si="3"/>
        <v>-5.9364280357475394</v>
      </c>
      <c r="H11" s="5">
        <f t="shared" si="2"/>
        <v>-5.565925965198641</v>
      </c>
      <c r="I11">
        <f t="shared" si="0"/>
        <v>35.241177823609391</v>
      </c>
      <c r="L11" s="10" t="s">
        <v>12</v>
      </c>
      <c r="M11" s="4">
        <f>K182</f>
        <v>4.2958963332014672</v>
      </c>
    </row>
    <row r="12" spans="1:15" x14ac:dyDescent="0.2">
      <c r="A12" s="2">
        <v>35384</v>
      </c>
      <c r="B12" s="9">
        <v>11</v>
      </c>
      <c r="C12">
        <v>123.2</v>
      </c>
      <c r="D12" s="5">
        <v>120.39999999999999</v>
      </c>
      <c r="E12" s="4">
        <v>24.88</v>
      </c>
      <c r="F12">
        <f t="shared" si="1"/>
        <v>127.64350396576945</v>
      </c>
      <c r="G12">
        <f t="shared" si="3"/>
        <v>-4.4435039657694517</v>
      </c>
      <c r="H12" s="5">
        <f t="shared" si="2"/>
        <v>-8.2184576814789825</v>
      </c>
      <c r="I12">
        <f t="shared" si="0"/>
        <v>19.744727493808846</v>
      </c>
      <c r="L12" s="5"/>
    </row>
    <row r="13" spans="1:15" x14ac:dyDescent="0.2">
      <c r="A13" s="2">
        <v>35414</v>
      </c>
      <c r="B13" s="9">
        <v>12</v>
      </c>
      <c r="C13">
        <v>123.50000000000001</v>
      </c>
      <c r="D13" s="5">
        <v>123.2</v>
      </c>
      <c r="E13" s="4">
        <v>23.71</v>
      </c>
      <c r="F13">
        <f t="shared" si="1"/>
        <v>125.59587466403281</v>
      </c>
      <c r="G13">
        <f t="shared" si="3"/>
        <v>-2.0958746640327917</v>
      </c>
      <c r="H13" s="5">
        <f t="shared" si="2"/>
        <v>-7.8130716151758346</v>
      </c>
      <c r="I13">
        <f t="shared" si="0"/>
        <v>4.3926906073345675</v>
      </c>
      <c r="L13" s="5"/>
    </row>
    <row r="14" spans="1:15" x14ac:dyDescent="0.2">
      <c r="A14" s="2">
        <v>35445</v>
      </c>
      <c r="B14" s="9">
        <v>13</v>
      </c>
      <c r="C14">
        <v>123.6</v>
      </c>
      <c r="D14" s="5">
        <v>123.50000000000001</v>
      </c>
      <c r="E14" s="4">
        <v>25.23</v>
      </c>
      <c r="F14">
        <f t="shared" si="1"/>
        <v>128.46332966659247</v>
      </c>
      <c r="G14">
        <f t="shared" si="3"/>
        <v>-4.8633296665924775</v>
      </c>
      <c r="H14" s="5">
        <f t="shared" si="2"/>
        <v>-5.2992340262548838</v>
      </c>
      <c r="I14">
        <f t="shared" si="0"/>
        <v>23.651975445958499</v>
      </c>
      <c r="L14" s="5"/>
    </row>
    <row r="15" spans="1:15" x14ac:dyDescent="0.2">
      <c r="A15" s="2">
        <v>35476</v>
      </c>
      <c r="B15" s="9">
        <v>14</v>
      </c>
      <c r="C15">
        <v>123</v>
      </c>
      <c r="D15" s="5">
        <v>123.6</v>
      </c>
      <c r="E15" s="4">
        <v>25.13</v>
      </c>
      <c r="F15">
        <f t="shared" si="1"/>
        <v>129.36050192092972</v>
      </c>
      <c r="G15">
        <f t="shared" si="3"/>
        <v>-6.3605019209297211</v>
      </c>
      <c r="H15" s="5">
        <f t="shared" si="2"/>
        <v>-7.0360156173569797</v>
      </c>
      <c r="I15">
        <f t="shared" si="0"/>
        <v>40.455984686150671</v>
      </c>
      <c r="L15" s="5"/>
    </row>
    <row r="16" spans="1:15" x14ac:dyDescent="0.2">
      <c r="A16" s="2">
        <v>35504</v>
      </c>
      <c r="B16" s="9">
        <v>15</v>
      </c>
      <c r="C16">
        <v>120.5</v>
      </c>
      <c r="D16" s="5">
        <v>123</v>
      </c>
      <c r="E16" s="4">
        <v>22.18</v>
      </c>
      <c r="F16">
        <f t="shared" si="1"/>
        <v>123.39931128881956</v>
      </c>
      <c r="G16">
        <f t="shared" si="3"/>
        <v>-2.8993112888195611</v>
      </c>
      <c r="H16" s="5">
        <f t="shared" si="2"/>
        <v>-9.2452683240460836</v>
      </c>
      <c r="I16">
        <f t="shared" si="0"/>
        <v>8.406005949476544</v>
      </c>
      <c r="L16" s="5"/>
    </row>
    <row r="17" spans="1:12" x14ac:dyDescent="0.2">
      <c r="A17" s="2">
        <v>35535</v>
      </c>
      <c r="B17" s="9">
        <v>16</v>
      </c>
      <c r="C17">
        <v>119.9</v>
      </c>
      <c r="D17" s="5">
        <v>120.5</v>
      </c>
      <c r="E17" s="4">
        <v>20.97</v>
      </c>
      <c r="F17">
        <f t="shared" si="1"/>
        <v>119.50824814950752</v>
      </c>
      <c r="G17">
        <f t="shared" si="3"/>
        <v>0.39175185049248284</v>
      </c>
      <c r="H17" s="5">
        <f t="shared" si="2"/>
        <v>-6.6898713016784548</v>
      </c>
      <c r="I17">
        <f t="shared" si="0"/>
        <v>0.15346951236428463</v>
      </c>
      <c r="L17" s="5"/>
    </row>
    <row r="18" spans="1:12" x14ac:dyDescent="0.2">
      <c r="A18" s="2">
        <v>35565</v>
      </c>
      <c r="B18" s="9">
        <v>17</v>
      </c>
      <c r="C18">
        <v>120</v>
      </c>
      <c r="D18" s="5">
        <v>119.9</v>
      </c>
      <c r="E18" s="4">
        <v>19.7</v>
      </c>
      <c r="F18">
        <f t="shared" si="1"/>
        <v>118.17000476744586</v>
      </c>
      <c r="G18">
        <f t="shared" si="3"/>
        <v>1.8299952325541398</v>
      </c>
      <c r="H18" s="5">
        <f t="shared" si="2"/>
        <v>-2.3510953831956836</v>
      </c>
      <c r="I18">
        <f t="shared" si="0"/>
        <v>3.3488825511708802</v>
      </c>
      <c r="L18" s="5"/>
    </row>
    <row r="19" spans="1:12" x14ac:dyDescent="0.2">
      <c r="A19" s="2">
        <v>35596</v>
      </c>
      <c r="B19" s="9">
        <v>18</v>
      </c>
      <c r="C19">
        <v>119.8</v>
      </c>
      <c r="D19" s="5">
        <v>120</v>
      </c>
      <c r="E19" s="4">
        <v>20.82</v>
      </c>
      <c r="F19">
        <f t="shared" si="1"/>
        <v>121.89459691702346</v>
      </c>
      <c r="G19">
        <f t="shared" si="3"/>
        <v>-2.0945969170234662</v>
      </c>
      <c r="H19" s="5">
        <f t="shared" si="2"/>
        <v>0.86604612544390958</v>
      </c>
      <c r="I19">
        <f t="shared" si="0"/>
        <v>4.3873362448042093</v>
      </c>
      <c r="L19" s="5"/>
    </row>
    <row r="20" spans="1:12" x14ac:dyDescent="0.2">
      <c r="A20" s="2">
        <v>35626</v>
      </c>
      <c r="B20" s="9">
        <v>19</v>
      </c>
      <c r="C20">
        <v>117.39999999999999</v>
      </c>
      <c r="D20" s="5">
        <v>119.8</v>
      </c>
      <c r="E20" s="4">
        <v>19.260000000000002</v>
      </c>
      <c r="F20">
        <f t="shared" si="1"/>
        <v>120.48113256373161</v>
      </c>
      <c r="G20">
        <f t="shared" si="3"/>
        <v>-3.0811325637316145</v>
      </c>
      <c r="H20" s="5">
        <f t="shared" si="2"/>
        <v>-1.7395180055914632</v>
      </c>
      <c r="I20">
        <f t="shared" si="0"/>
        <v>9.4933778752873508</v>
      </c>
      <c r="L20" s="5"/>
    </row>
    <row r="21" spans="1:12" x14ac:dyDescent="0.2">
      <c r="A21" s="2">
        <v>35657</v>
      </c>
      <c r="B21" s="9">
        <v>20</v>
      </c>
      <c r="C21">
        <v>122.39999999999999</v>
      </c>
      <c r="D21" s="5">
        <v>117.39999999999999</v>
      </c>
      <c r="E21" s="4">
        <v>19.66</v>
      </c>
      <c r="F21">
        <f t="shared" si="1"/>
        <v>119.20836235217401</v>
      </c>
      <c r="G21">
        <f t="shared" si="3"/>
        <v>3.1916376478259849</v>
      </c>
      <c r="H21" s="5">
        <f t="shared" si="2"/>
        <v>-3.7943349460241143</v>
      </c>
      <c r="I21">
        <f t="shared" si="0"/>
        <v>10.186550875020187</v>
      </c>
      <c r="L21" s="5"/>
    </row>
    <row r="22" spans="1:12" x14ac:dyDescent="0.2">
      <c r="A22" s="2">
        <v>35688</v>
      </c>
      <c r="B22" s="9">
        <v>21</v>
      </c>
      <c r="C22">
        <v>123.10000000000001</v>
      </c>
      <c r="D22" s="5">
        <v>122.39999999999999</v>
      </c>
      <c r="E22" s="4">
        <v>19.95</v>
      </c>
      <c r="F22">
        <f t="shared" si="1"/>
        <v>120.7063561922474</v>
      </c>
      <c r="G22">
        <f t="shared" si="3"/>
        <v>2.3936438077526105</v>
      </c>
      <c r="H22" s="5">
        <f t="shared" si="2"/>
        <v>1.6359603199560981</v>
      </c>
      <c r="I22">
        <f t="shared" si="0"/>
        <v>5.7295306783924165</v>
      </c>
      <c r="L22" s="5"/>
    </row>
    <row r="23" spans="1:12" x14ac:dyDescent="0.2">
      <c r="A23" s="2">
        <v>35718</v>
      </c>
      <c r="B23" s="9">
        <v>22</v>
      </c>
      <c r="C23">
        <v>119.7</v>
      </c>
      <c r="D23" s="5">
        <v>123.10000000000001</v>
      </c>
      <c r="E23" s="4">
        <v>19.8</v>
      </c>
      <c r="F23">
        <f t="shared" si="1"/>
        <v>122.93561124085525</v>
      </c>
      <c r="G23">
        <f t="shared" si="3"/>
        <v>-3.2356112408552491</v>
      </c>
      <c r="H23" s="5">
        <f t="shared" si="2"/>
        <v>3.0643875389346107</v>
      </c>
      <c r="I23">
        <f t="shared" si="0"/>
        <v>10.469180101948846</v>
      </c>
      <c r="L23" s="5"/>
    </row>
    <row r="24" spans="1:12" x14ac:dyDescent="0.2">
      <c r="A24" s="2">
        <v>35749</v>
      </c>
      <c r="B24" s="9">
        <v>23</v>
      </c>
      <c r="C24">
        <v>117.10000000000001</v>
      </c>
      <c r="D24" s="5">
        <v>119.7</v>
      </c>
      <c r="E24" s="4">
        <v>21.33</v>
      </c>
      <c r="F24">
        <f t="shared" si="1"/>
        <v>124.87334263877366</v>
      </c>
      <c r="G24">
        <f t="shared" si="3"/>
        <v>-7.7733426387736557</v>
      </c>
      <c r="H24" s="5">
        <f t="shared" si="2"/>
        <v>-1.9792123498920589</v>
      </c>
      <c r="I24">
        <f t="shared" si="0"/>
        <v>60.424855779776578</v>
      </c>
      <c r="L24" s="5"/>
    </row>
    <row r="25" spans="1:12" x14ac:dyDescent="0.2">
      <c r="A25" s="2">
        <v>35779</v>
      </c>
      <c r="B25" s="9">
        <v>24</v>
      </c>
      <c r="C25">
        <v>113.1</v>
      </c>
      <c r="D25" s="5">
        <v>117.10000000000001</v>
      </c>
      <c r="E25" s="4">
        <v>20.190000000000001</v>
      </c>
      <c r="F25">
        <f t="shared" si="1"/>
        <v>119.90257056157475</v>
      </c>
      <c r="G25">
        <f t="shared" si="3"/>
        <v>-6.802570561574754</v>
      </c>
      <c r="H25" s="5">
        <f t="shared" si="2"/>
        <v>-8.5848197022293995</v>
      </c>
      <c r="I25">
        <f t="shared" si="0"/>
        <v>46.274966245203466</v>
      </c>
      <c r="L25" s="5"/>
    </row>
    <row r="26" spans="1:12" x14ac:dyDescent="0.2">
      <c r="A26" s="2">
        <v>35810</v>
      </c>
      <c r="B26" s="9">
        <v>25</v>
      </c>
      <c r="C26">
        <v>108.60000000000001</v>
      </c>
      <c r="D26" s="5">
        <v>113.1</v>
      </c>
      <c r="E26" s="4">
        <v>18.329999999999998</v>
      </c>
      <c r="F26">
        <f t="shared" si="1"/>
        <v>112.54736393397663</v>
      </c>
      <c r="G26">
        <f t="shared" si="3"/>
        <v>-3.947363933976618</v>
      </c>
      <c r="H26" s="5">
        <f t="shared" si="2"/>
        <v>-10.322346639488808</v>
      </c>
      <c r="I26">
        <f t="shared" si="0"/>
        <v>15.581682027259362</v>
      </c>
      <c r="L26" s="5"/>
    </row>
    <row r="27" spans="1:12" x14ac:dyDescent="0.2">
      <c r="A27" s="2">
        <v>35841</v>
      </c>
      <c r="B27" s="9">
        <v>26</v>
      </c>
      <c r="C27">
        <v>104.89999999999999</v>
      </c>
      <c r="D27" s="5">
        <v>108.60000000000001</v>
      </c>
      <c r="E27" s="4">
        <v>16.72</v>
      </c>
      <c r="F27">
        <f t="shared" si="1"/>
        <v>107.42951147607205</v>
      </c>
      <c r="G27">
        <f t="shared" si="3"/>
        <v>-2.5295114760720594</v>
      </c>
      <c r="H27" s="5">
        <f t="shared" si="2"/>
        <v>-8.1795260561670293</v>
      </c>
      <c r="I27">
        <f t="shared" si="0"/>
        <v>6.3984283075802484</v>
      </c>
      <c r="L27" s="5"/>
    </row>
    <row r="28" spans="1:12" x14ac:dyDescent="0.2">
      <c r="A28" s="2">
        <v>35869</v>
      </c>
      <c r="B28" s="9">
        <v>27</v>
      </c>
      <c r="C28">
        <v>101.69999999999999</v>
      </c>
      <c r="D28" s="5">
        <v>104.89999999999999</v>
      </c>
      <c r="E28" s="4">
        <v>16.059999999999999</v>
      </c>
      <c r="F28">
        <f t="shared" si="1"/>
        <v>105.81704434727416</v>
      </c>
      <c r="G28">
        <f t="shared" si="3"/>
        <v>-4.1170443472741738</v>
      </c>
      <c r="H28" s="5">
        <f t="shared" si="2"/>
        <v>-5.8831171591005411</v>
      </c>
      <c r="I28">
        <f t="shared" si="0"/>
        <v>16.950054157422226</v>
      </c>
      <c r="L28" s="5"/>
    </row>
    <row r="29" spans="1:12" x14ac:dyDescent="0.2">
      <c r="A29" s="2">
        <v>35900</v>
      </c>
      <c r="B29" s="9">
        <v>28</v>
      </c>
      <c r="C29">
        <v>103</v>
      </c>
      <c r="D29" s="5">
        <v>101.69999999999999</v>
      </c>
      <c r="E29" s="4">
        <v>15.12</v>
      </c>
      <c r="F29">
        <f t="shared" si="1"/>
        <v>103.97497947726924</v>
      </c>
      <c r="G29">
        <f t="shared" si="3"/>
        <v>-0.97497947726924394</v>
      </c>
      <c r="H29" s="5">
        <f t="shared" si="2"/>
        <v>-6.5291223825053954</v>
      </c>
      <c r="I29">
        <f t="shared" si="0"/>
        <v>0.95058498109620815</v>
      </c>
      <c r="L29" s="5"/>
    </row>
    <row r="30" spans="1:12" x14ac:dyDescent="0.2">
      <c r="A30" s="2">
        <v>35930</v>
      </c>
      <c r="B30" s="9">
        <v>29</v>
      </c>
      <c r="C30">
        <v>106.4</v>
      </c>
      <c r="D30" s="5">
        <v>103</v>
      </c>
      <c r="E30" s="4">
        <v>15.35</v>
      </c>
      <c r="F30">
        <f t="shared" si="1"/>
        <v>104.5821175599806</v>
      </c>
      <c r="G30">
        <f t="shared" si="3"/>
        <v>1.8178824400194031</v>
      </c>
      <c r="H30" s="5">
        <f t="shared" si="2"/>
        <v>-3.651919654096456</v>
      </c>
      <c r="I30">
        <f t="shared" si="0"/>
        <v>3.3046965657308989</v>
      </c>
      <c r="L30" s="5"/>
    </row>
    <row r="31" spans="1:12" x14ac:dyDescent="0.2">
      <c r="A31" s="2">
        <v>35961</v>
      </c>
      <c r="B31" s="9">
        <v>30</v>
      </c>
      <c r="C31">
        <v>106.4</v>
      </c>
      <c r="D31" s="5">
        <v>106.4</v>
      </c>
      <c r="E31" s="4">
        <v>14.91</v>
      </c>
      <c r="F31">
        <f t="shared" si="1"/>
        <v>106.26733603584418</v>
      </c>
      <c r="G31">
        <f t="shared" si="3"/>
        <v>0.13266396415582449</v>
      </c>
      <c r="H31" s="5">
        <f t="shared" si="2"/>
        <v>0.32059538183985636</v>
      </c>
      <c r="I31">
        <f t="shared" si="0"/>
        <v>1.7599727385537885E-2</v>
      </c>
      <c r="L31" s="5"/>
    </row>
    <row r="32" spans="1:12" x14ac:dyDescent="0.2">
      <c r="A32" s="2">
        <v>35991</v>
      </c>
      <c r="B32" s="9">
        <v>31</v>
      </c>
      <c r="C32">
        <v>105.5</v>
      </c>
      <c r="D32" s="5">
        <v>106.4</v>
      </c>
      <c r="E32" s="4">
        <v>13.72</v>
      </c>
      <c r="F32">
        <f t="shared" si="1"/>
        <v>105.86799977078888</v>
      </c>
      <c r="G32">
        <f t="shared" si="3"/>
        <v>-0.36799977078888446</v>
      </c>
      <c r="H32" s="5">
        <f t="shared" si="2"/>
        <v>0.26410807071016562</v>
      </c>
      <c r="I32">
        <f t="shared" si="0"/>
        <v>0.13542383130067151</v>
      </c>
      <c r="L32" s="5"/>
    </row>
    <row r="33" spans="1:12" x14ac:dyDescent="0.2">
      <c r="A33" s="2">
        <v>36022</v>
      </c>
      <c r="B33" s="9">
        <v>32</v>
      </c>
      <c r="C33">
        <v>102.60000000000001</v>
      </c>
      <c r="D33" s="5">
        <v>105.5</v>
      </c>
      <c r="E33" s="4">
        <v>14.17</v>
      </c>
      <c r="F33">
        <f t="shared" si="1"/>
        <v>106.27943413234649</v>
      </c>
      <c r="G33">
        <f t="shared" si="3"/>
        <v>-3.6794341323464863</v>
      </c>
      <c r="H33" s="5">
        <f t="shared" si="2"/>
        <v>-0.25971546179771654</v>
      </c>
      <c r="I33">
        <f t="shared" si="0"/>
        <v>13.538235534276341</v>
      </c>
      <c r="L33" s="5"/>
    </row>
    <row r="34" spans="1:12" x14ac:dyDescent="0.2">
      <c r="A34" s="2">
        <v>36053</v>
      </c>
      <c r="B34" s="9">
        <v>33</v>
      </c>
      <c r="C34">
        <v>100.89999999999999</v>
      </c>
      <c r="D34" s="5">
        <v>102.60000000000001</v>
      </c>
      <c r="E34" s="4">
        <v>13.47</v>
      </c>
      <c r="F34">
        <f t="shared" si="1"/>
        <v>103.80087000080981</v>
      </c>
      <c r="G34">
        <f t="shared" si="3"/>
        <v>-2.9008700008098174</v>
      </c>
      <c r="H34" s="5">
        <f t="shared" si="2"/>
        <v>-3.78591747168355</v>
      </c>
      <c r="I34">
        <f t="shared" si="0"/>
        <v>8.4150467615983491</v>
      </c>
      <c r="L34" s="5"/>
    </row>
    <row r="35" spans="1:12" x14ac:dyDescent="0.2">
      <c r="A35" s="2">
        <v>36083</v>
      </c>
      <c r="B35" s="9">
        <v>34</v>
      </c>
      <c r="C35">
        <v>101.89999999999999</v>
      </c>
      <c r="D35" s="5">
        <v>100.89999999999999</v>
      </c>
      <c r="E35" s="4">
        <v>15.03</v>
      </c>
      <c r="F35">
        <f t="shared" si="1"/>
        <v>104.38605067959195</v>
      </c>
      <c r="G35">
        <f t="shared" si="3"/>
        <v>-2.4860506795919548</v>
      </c>
      <c r="H35" s="5">
        <f t="shared" si="2"/>
        <v>-4.4530961642000726</v>
      </c>
      <c r="I35">
        <f t="shared" si="0"/>
        <v>6.1804479814996203</v>
      </c>
      <c r="L35" s="5"/>
    </row>
    <row r="36" spans="1:12" x14ac:dyDescent="0.2">
      <c r="A36" s="2">
        <v>36114</v>
      </c>
      <c r="B36" s="9">
        <v>35</v>
      </c>
      <c r="C36">
        <v>99.5</v>
      </c>
      <c r="D36" s="5">
        <v>101.89999999999999</v>
      </c>
      <c r="E36" s="4">
        <v>14.46</v>
      </c>
      <c r="F36">
        <f t="shared" si="1"/>
        <v>103.51032693253184</v>
      </c>
      <c r="G36">
        <f t="shared" si="3"/>
        <v>-4.0103269325318394</v>
      </c>
      <c r="H36" s="5">
        <f t="shared" si="2"/>
        <v>-4.3118201069139843</v>
      </c>
      <c r="I36">
        <f t="shared" si="0"/>
        <v>16.082722105790232</v>
      </c>
      <c r="L36" s="5"/>
    </row>
    <row r="37" spans="1:12" x14ac:dyDescent="0.2">
      <c r="A37" s="2">
        <v>36144</v>
      </c>
      <c r="B37" s="9">
        <v>36</v>
      </c>
      <c r="C37">
        <v>94.5</v>
      </c>
      <c r="D37" s="5">
        <v>99.5</v>
      </c>
      <c r="E37" s="4">
        <v>13</v>
      </c>
      <c r="F37">
        <f t="shared" si="1"/>
        <v>100.19384067767518</v>
      </c>
      <c r="G37">
        <f t="shared" si="3"/>
        <v>-5.6938406776751833</v>
      </c>
      <c r="H37" s="5">
        <f t="shared" si="2"/>
        <v>-5.7781731763665727</v>
      </c>
      <c r="I37">
        <f t="shared" si="0"/>
        <v>32.419821662748589</v>
      </c>
      <c r="L37" s="5"/>
    </row>
    <row r="38" spans="1:12" x14ac:dyDescent="0.2">
      <c r="A38" s="2">
        <v>36175</v>
      </c>
      <c r="B38" s="9">
        <v>37</v>
      </c>
      <c r="C38">
        <v>93.899999999999991</v>
      </c>
      <c r="D38" s="5">
        <v>94.5</v>
      </c>
      <c r="E38" s="4">
        <v>11.35</v>
      </c>
      <c r="F38">
        <f t="shared" si="1"/>
        <v>94.934375785218336</v>
      </c>
      <c r="G38">
        <f t="shared" si="3"/>
        <v>-1.0343757852183444</v>
      </c>
      <c r="H38" s="5">
        <f t="shared" si="2"/>
        <v>-8.0628916799854782</v>
      </c>
      <c r="I38">
        <f t="shared" si="0"/>
        <v>1.0699332650460665</v>
      </c>
      <c r="L38" s="5"/>
    </row>
    <row r="39" spans="1:12" x14ac:dyDescent="0.2">
      <c r="A39" s="2">
        <v>36206</v>
      </c>
      <c r="B39" s="9">
        <v>38</v>
      </c>
      <c r="C39">
        <v>92.100000000000009</v>
      </c>
      <c r="D39" s="5">
        <v>93.899999999999991</v>
      </c>
      <c r="E39" s="4">
        <v>12.51</v>
      </c>
      <c r="F39">
        <f t="shared" si="1"/>
        <v>95.753032814298606</v>
      </c>
      <c r="G39">
        <f t="shared" si="3"/>
        <v>-3.6530328142985979</v>
      </c>
      <c r="H39" s="5">
        <f t="shared" si="2"/>
        <v>-4.3401613740123901</v>
      </c>
      <c r="I39">
        <f t="shared" si="0"/>
        <v>13.344648742342335</v>
      </c>
      <c r="L39" s="5"/>
    </row>
    <row r="40" spans="1:12" x14ac:dyDescent="0.2">
      <c r="A40" s="2">
        <v>36234</v>
      </c>
      <c r="B40" s="9">
        <v>39</v>
      </c>
      <c r="C40">
        <v>98.2</v>
      </c>
      <c r="D40" s="5">
        <v>92.100000000000009</v>
      </c>
      <c r="E40" s="4">
        <v>12.01</v>
      </c>
      <c r="F40">
        <f t="shared" si="1"/>
        <v>95.76257887588423</v>
      </c>
      <c r="G40">
        <f t="shared" si="3"/>
        <v>2.4374211241157724</v>
      </c>
      <c r="H40" s="5">
        <f t="shared" si="2"/>
        <v>-5.4324989776436778</v>
      </c>
      <c r="I40">
        <f t="shared" si="0"/>
        <v>5.9410217362857951</v>
      </c>
      <c r="L40" s="5"/>
    </row>
    <row r="41" spans="1:12" x14ac:dyDescent="0.2">
      <c r="A41" s="2">
        <v>36265</v>
      </c>
      <c r="B41" s="9">
        <v>40</v>
      </c>
      <c r="C41">
        <v>113.1</v>
      </c>
      <c r="D41" s="5">
        <v>98.2</v>
      </c>
      <c r="E41" s="4">
        <v>14.68</v>
      </c>
      <c r="F41">
        <f t="shared" si="1"/>
        <v>102.11749555409752</v>
      </c>
      <c r="G41">
        <f t="shared" si="3"/>
        <v>10.982504445902478</v>
      </c>
      <c r="H41" s="5">
        <f t="shared" si="2"/>
        <v>0.21009654328186445</v>
      </c>
      <c r="I41">
        <f t="shared" si="0"/>
        <v>120.61540390426769</v>
      </c>
      <c r="L41" s="5"/>
    </row>
    <row r="42" spans="1:12" x14ac:dyDescent="0.2">
      <c r="A42" s="2">
        <v>36295</v>
      </c>
      <c r="B42" s="9">
        <v>41</v>
      </c>
      <c r="C42">
        <v>113.1</v>
      </c>
      <c r="D42" s="5">
        <v>113.1</v>
      </c>
      <c r="E42" s="4">
        <v>17.309999999999999</v>
      </c>
      <c r="F42">
        <f t="shared" si="1"/>
        <v>114.41493608338837</v>
      </c>
      <c r="G42">
        <f t="shared" si="3"/>
        <v>-1.3149360833883748</v>
      </c>
      <c r="H42" s="5">
        <f t="shared" si="2"/>
        <v>11.068644028648043</v>
      </c>
      <c r="I42">
        <f t="shared" si="0"/>
        <v>1.7290569033967589</v>
      </c>
      <c r="L42" s="5"/>
    </row>
    <row r="43" spans="1:12" x14ac:dyDescent="0.2">
      <c r="A43" s="2">
        <v>36326</v>
      </c>
      <c r="B43" s="9">
        <v>42</v>
      </c>
      <c r="C43">
        <v>111.4</v>
      </c>
      <c r="D43" s="5">
        <v>113.1</v>
      </c>
      <c r="E43" s="4">
        <v>17.72</v>
      </c>
      <c r="F43">
        <f t="shared" si="1"/>
        <v>119.56568647357638</v>
      </c>
      <c r="G43">
        <f t="shared" si="3"/>
        <v>-8.1656864735763719</v>
      </c>
      <c r="H43" s="5">
        <f t="shared" si="2"/>
        <v>3.2232079683573227</v>
      </c>
      <c r="I43">
        <f t="shared" si="0"/>
        <v>66.678435584748129</v>
      </c>
      <c r="L43" s="5"/>
    </row>
    <row r="44" spans="1:12" x14ac:dyDescent="0.2">
      <c r="A44" s="2">
        <v>36356</v>
      </c>
      <c r="B44" s="9">
        <v>43</v>
      </c>
      <c r="C44">
        <v>115.8</v>
      </c>
      <c r="D44" s="5">
        <v>111.4</v>
      </c>
      <c r="E44" s="4">
        <v>17.920000000000002</v>
      </c>
      <c r="F44">
        <f t="shared" si="1"/>
        <v>116.06218984336202</v>
      </c>
      <c r="G44">
        <f t="shared" si="3"/>
        <v>-0.26218984336202311</v>
      </c>
      <c r="H44" s="5">
        <f t="shared" si="2"/>
        <v>-6.8441712065498699</v>
      </c>
      <c r="I44">
        <f t="shared" si="0"/>
        <v>6.8743513962202213E-2</v>
      </c>
      <c r="L44" s="5"/>
    </row>
    <row r="45" spans="1:12" x14ac:dyDescent="0.2">
      <c r="A45" s="2">
        <v>36387</v>
      </c>
      <c r="B45" s="9">
        <v>44</v>
      </c>
      <c r="C45">
        <v>122.10000000000001</v>
      </c>
      <c r="D45" s="5">
        <v>115.8</v>
      </c>
      <c r="E45" s="4">
        <v>20.100000000000001</v>
      </c>
      <c r="F45">
        <f t="shared" si="1"/>
        <v>117.27453337424818</v>
      </c>
      <c r="G45">
        <f t="shared" si="3"/>
        <v>4.8254666257518295</v>
      </c>
      <c r="H45" s="5">
        <f t="shared" si="2"/>
        <v>-3.0683000380474694</v>
      </c>
      <c r="I45">
        <f t="shared" si="0"/>
        <v>23.285128156244745</v>
      </c>
      <c r="L45" s="5"/>
    </row>
    <row r="46" spans="1:12" x14ac:dyDescent="0.2">
      <c r="A46" s="2">
        <v>36418</v>
      </c>
      <c r="B46" s="9">
        <v>45</v>
      </c>
      <c r="C46">
        <v>125.6</v>
      </c>
      <c r="D46" s="5">
        <v>122.10000000000001</v>
      </c>
      <c r="E46" s="4">
        <v>21.28</v>
      </c>
      <c r="F46">
        <f t="shared" si="1"/>
        <v>123.15992007057035</v>
      </c>
      <c r="G46">
        <f t="shared" si="3"/>
        <v>2.4400799294296434</v>
      </c>
      <c r="H46" s="5">
        <f t="shared" si="2"/>
        <v>3.5674636101523669</v>
      </c>
      <c r="I46">
        <f t="shared" si="0"/>
        <v>5.9539900620053734</v>
      </c>
      <c r="L46" s="5"/>
    </row>
    <row r="47" spans="1:12" x14ac:dyDescent="0.2">
      <c r="A47" s="2">
        <v>36448</v>
      </c>
      <c r="B47" s="9">
        <v>46</v>
      </c>
      <c r="C47">
        <v>124.4</v>
      </c>
      <c r="D47" s="5">
        <v>125.6</v>
      </c>
      <c r="E47" s="4">
        <v>23.8</v>
      </c>
      <c r="F47">
        <f t="shared" si="1"/>
        <v>131.46767790017148</v>
      </c>
      <c r="G47">
        <f t="shared" si="3"/>
        <v>-7.0676779001714749</v>
      </c>
      <c r="H47" s="5">
        <f t="shared" si="2"/>
        <v>3.9027400095921134</v>
      </c>
      <c r="I47">
        <f t="shared" si="0"/>
        <v>49.952070900572267</v>
      </c>
      <c r="L47" s="5"/>
    </row>
    <row r="48" spans="1:12" x14ac:dyDescent="0.2">
      <c r="A48" s="2">
        <v>36479</v>
      </c>
      <c r="B48" s="9">
        <v>47</v>
      </c>
      <c r="C48">
        <v>125.1</v>
      </c>
      <c r="D48" s="5">
        <v>124.4</v>
      </c>
      <c r="E48" s="4">
        <v>22.69</v>
      </c>
      <c r="F48">
        <f t="shared" si="1"/>
        <v>129.27031833391277</v>
      </c>
      <c r="G48">
        <f t="shared" si="3"/>
        <v>-4.1703183339127747</v>
      </c>
      <c r="H48" s="5">
        <f t="shared" si="2"/>
        <v>-5.4675544962387086</v>
      </c>
      <c r="I48">
        <f t="shared" si="0"/>
        <v>17.391555006169021</v>
      </c>
      <c r="L48" s="5"/>
    </row>
    <row r="49" spans="1:12" x14ac:dyDescent="0.2">
      <c r="A49" s="2">
        <v>36509</v>
      </c>
      <c r="B49" s="9">
        <v>48</v>
      </c>
      <c r="C49">
        <v>127.3</v>
      </c>
      <c r="D49" s="5">
        <v>125.1</v>
      </c>
      <c r="E49" s="4">
        <v>25</v>
      </c>
      <c r="F49">
        <f t="shared" si="1"/>
        <v>129.62380710320531</v>
      </c>
      <c r="G49">
        <f t="shared" si="3"/>
        <v>-2.3238071032053114</v>
      </c>
      <c r="H49" s="5">
        <f t="shared" si="2"/>
        <v>-6.4120156773706452</v>
      </c>
      <c r="I49">
        <f t="shared" si="0"/>
        <v>5.4000794529074607</v>
      </c>
      <c r="L49" s="5"/>
    </row>
    <row r="50" spans="1:12" x14ac:dyDescent="0.2">
      <c r="A50" s="2">
        <v>36540</v>
      </c>
      <c r="B50" s="9">
        <v>49</v>
      </c>
      <c r="C50">
        <v>128.9</v>
      </c>
      <c r="D50" s="5">
        <v>127.3</v>
      </c>
      <c r="E50" s="4">
        <v>26.1</v>
      </c>
      <c r="F50">
        <f t="shared" si="1"/>
        <v>131.92360509868388</v>
      </c>
      <c r="G50">
        <f t="shared" si="3"/>
        <v>-3.0236050986838734</v>
      </c>
      <c r="H50" s="5">
        <f t="shared" si="2"/>
        <v>-4.9527335309272758</v>
      </c>
      <c r="I50">
        <f t="shared" si="0"/>
        <v>9.1421877927871158</v>
      </c>
      <c r="L50" s="5"/>
    </row>
    <row r="51" spans="1:12" x14ac:dyDescent="0.2">
      <c r="A51" s="2">
        <v>36571</v>
      </c>
      <c r="B51" s="9">
        <v>50</v>
      </c>
      <c r="C51">
        <v>137.69999999999999</v>
      </c>
      <c r="D51" s="5">
        <v>128.9</v>
      </c>
      <c r="E51" s="4">
        <v>27.26</v>
      </c>
      <c r="F51">
        <f t="shared" si="1"/>
        <v>135.08964529523561</v>
      </c>
      <c r="G51">
        <f t="shared" si="3"/>
        <v>2.6103547047643758</v>
      </c>
      <c r="H51" s="5">
        <f t="shared" si="2"/>
        <v>-5.0542258463640568</v>
      </c>
      <c r="I51">
        <f t="shared" si="0"/>
        <v>6.8139516846855113</v>
      </c>
      <c r="L51" s="5"/>
    </row>
    <row r="52" spans="1:12" x14ac:dyDescent="0.2">
      <c r="A52" s="2">
        <v>36600</v>
      </c>
      <c r="B52" s="9">
        <v>51</v>
      </c>
      <c r="C52">
        <v>151.6</v>
      </c>
      <c r="D52" s="5">
        <v>137.69999999999999</v>
      </c>
      <c r="E52" s="4">
        <v>29.37</v>
      </c>
      <c r="F52">
        <f t="shared" si="1"/>
        <v>141.89339015629122</v>
      </c>
      <c r="G52">
        <f t="shared" si="3"/>
        <v>9.706609843708776</v>
      </c>
      <c r="H52" s="5">
        <f t="shared" si="2"/>
        <v>0.53812210775511282</v>
      </c>
      <c r="I52">
        <f t="shared" si="0"/>
        <v>94.218274657984111</v>
      </c>
      <c r="L52" s="5"/>
    </row>
    <row r="53" spans="1:12" x14ac:dyDescent="0.2">
      <c r="A53" s="2">
        <v>36631</v>
      </c>
      <c r="B53" s="9">
        <v>52</v>
      </c>
      <c r="C53">
        <v>146.5</v>
      </c>
      <c r="D53" s="5">
        <v>151.6</v>
      </c>
      <c r="E53" s="4">
        <v>29.84</v>
      </c>
      <c r="F53">
        <f t="shared" si="1"/>
        <v>150.1197843862152</v>
      </c>
      <c r="G53">
        <f t="shared" si="3"/>
        <v>-3.6197843862152013</v>
      </c>
      <c r="H53" s="5">
        <f t="shared" si="2"/>
        <v>9.9272399078883726</v>
      </c>
      <c r="I53">
        <f t="shared" si="0"/>
        <v>13.102839002687361</v>
      </c>
      <c r="L53" s="5"/>
    </row>
    <row r="54" spans="1:12" x14ac:dyDescent="0.2">
      <c r="A54" s="2">
        <v>36661</v>
      </c>
      <c r="B54" s="9">
        <v>53</v>
      </c>
      <c r="C54">
        <v>148.70000000000002</v>
      </c>
      <c r="D54" s="5">
        <v>146.5</v>
      </c>
      <c r="E54" s="4">
        <v>25.72</v>
      </c>
      <c r="F54">
        <f t="shared" si="1"/>
        <v>145.06461976240197</v>
      </c>
      <c r="G54">
        <f t="shared" si="3"/>
        <v>3.6353802375980422</v>
      </c>
      <c r="H54" s="5">
        <f t="shared" si="2"/>
        <v>0.45038397601903135</v>
      </c>
      <c r="I54">
        <f t="shared" si="0"/>
        <v>13.215989471918398</v>
      </c>
      <c r="L54" s="5"/>
    </row>
    <row r="55" spans="1:12" x14ac:dyDescent="0.2">
      <c r="A55" s="2">
        <v>36692</v>
      </c>
      <c r="B55" s="9">
        <v>54</v>
      </c>
      <c r="C55">
        <v>163.30000000000001</v>
      </c>
      <c r="D55" s="5">
        <v>148.70000000000002</v>
      </c>
      <c r="E55" s="4">
        <v>28.79</v>
      </c>
      <c r="F55">
        <f t="shared" si="1"/>
        <v>147.22352484846871</v>
      </c>
      <c r="G55">
        <f t="shared" si="3"/>
        <v>16.076475151531298</v>
      </c>
      <c r="H55" s="5">
        <f t="shared" si="2"/>
        <v>3.820037667765845</v>
      </c>
      <c r="I55">
        <f t="shared" si="0"/>
        <v>258.45305329780325</v>
      </c>
      <c r="L55" s="5"/>
    </row>
    <row r="56" spans="1:12" x14ac:dyDescent="0.2">
      <c r="A56" s="2">
        <v>36722</v>
      </c>
      <c r="B56" s="9">
        <v>55</v>
      </c>
      <c r="C56">
        <v>155.1</v>
      </c>
      <c r="D56" s="5">
        <v>163.30000000000001</v>
      </c>
      <c r="E56" s="4">
        <v>31.82</v>
      </c>
      <c r="F56">
        <f t="shared" si="1"/>
        <v>159.15998853359338</v>
      </c>
      <c r="G56">
        <f t="shared" si="3"/>
        <v>-4.0599885335933834</v>
      </c>
      <c r="H56" s="5">
        <f t="shared" si="2"/>
        <v>17.642690595315294</v>
      </c>
      <c r="I56">
        <f t="shared" si="0"/>
        <v>16.483506892909752</v>
      </c>
      <c r="L56" s="5"/>
    </row>
    <row r="57" spans="1:12" x14ac:dyDescent="0.2">
      <c r="A57" s="2">
        <v>36753</v>
      </c>
      <c r="B57" s="9">
        <v>56</v>
      </c>
      <c r="C57">
        <v>146.5</v>
      </c>
      <c r="D57" s="5">
        <v>155.1</v>
      </c>
      <c r="E57" s="4">
        <v>29.7</v>
      </c>
      <c r="F57">
        <f t="shared" si="1"/>
        <v>158.1864250039547</v>
      </c>
      <c r="G57">
        <f t="shared" si="3"/>
        <v>-11.686425003954696</v>
      </c>
      <c r="H57" s="5">
        <f t="shared" si="2"/>
        <v>3.1735146104858867</v>
      </c>
      <c r="I57">
        <f t="shared" si="0"/>
        <v>136.57252937305751</v>
      </c>
      <c r="L57" s="5"/>
    </row>
    <row r="58" spans="1:12" x14ac:dyDescent="0.2">
      <c r="A58" s="2">
        <v>36784</v>
      </c>
      <c r="B58" s="9">
        <v>57</v>
      </c>
      <c r="C58">
        <v>155</v>
      </c>
      <c r="D58" s="5">
        <v>146.5</v>
      </c>
      <c r="E58" s="4">
        <v>31.26</v>
      </c>
      <c r="F58">
        <f t="shared" si="1"/>
        <v>151.73718361822506</v>
      </c>
      <c r="G58">
        <f t="shared" si="3"/>
        <v>3.2628163817749396</v>
      </c>
      <c r="H58" s="5">
        <f t="shared" si="2"/>
        <v>-10.385284013655482</v>
      </c>
      <c r="I58">
        <f t="shared" si="0"/>
        <v>10.645970741178909</v>
      </c>
      <c r="L58" s="5"/>
    </row>
    <row r="59" spans="1:12" x14ac:dyDescent="0.2">
      <c r="A59" s="2">
        <v>36814</v>
      </c>
      <c r="B59" s="9">
        <v>58</v>
      </c>
      <c r="C59">
        <v>153.19999999999999</v>
      </c>
      <c r="D59" s="5">
        <v>155</v>
      </c>
      <c r="E59" s="4">
        <v>33.880000000000003</v>
      </c>
      <c r="F59">
        <f t="shared" si="1"/>
        <v>153.78183061638856</v>
      </c>
      <c r="G59">
        <f t="shared" si="3"/>
        <v>-0.58183061638857225</v>
      </c>
      <c r="H59" s="5">
        <f t="shared" si="2"/>
        <v>-0.99515006382380822</v>
      </c>
      <c r="I59">
        <f t="shared" si="0"/>
        <v>0.33852686616710592</v>
      </c>
      <c r="L59" s="5"/>
    </row>
    <row r="60" spans="1:12" x14ac:dyDescent="0.2">
      <c r="A60" s="2">
        <v>36845</v>
      </c>
      <c r="B60" s="9">
        <v>59</v>
      </c>
      <c r="C60">
        <v>151.69999999999999</v>
      </c>
      <c r="D60" s="5">
        <v>153.19999999999999</v>
      </c>
      <c r="E60" s="4">
        <v>33.11</v>
      </c>
      <c r="F60">
        <f t="shared" si="1"/>
        <v>155.65486241897881</v>
      </c>
      <c r="G60">
        <f t="shared" si="3"/>
        <v>-3.95486241897882</v>
      </c>
      <c r="H60" s="5">
        <f t="shared" si="2"/>
        <v>-0.98984214255633352</v>
      </c>
      <c r="I60">
        <f t="shared" si="0"/>
        <v>15.640936753051003</v>
      </c>
      <c r="L60" s="5"/>
    </row>
    <row r="61" spans="1:12" x14ac:dyDescent="0.2">
      <c r="A61" s="2">
        <v>36875</v>
      </c>
      <c r="B61" s="9">
        <v>60</v>
      </c>
      <c r="C61">
        <v>144.30000000000001</v>
      </c>
      <c r="D61" s="5">
        <v>151.69999999999999</v>
      </c>
      <c r="E61" s="4">
        <v>34.42</v>
      </c>
      <c r="F61">
        <f t="shared" si="1"/>
        <v>157.33574693807506</v>
      </c>
      <c r="G61">
        <f t="shared" si="3"/>
        <v>-13.03574693807505</v>
      </c>
      <c r="H61" s="5">
        <f t="shared" si="2"/>
        <v>-4.3606976974269163</v>
      </c>
      <c r="I61">
        <f t="shared" si="0"/>
        <v>169.93069823353304</v>
      </c>
      <c r="L61" s="5"/>
    </row>
    <row r="62" spans="1:12" x14ac:dyDescent="0.2">
      <c r="A62" s="2">
        <v>36906</v>
      </c>
      <c r="B62" s="9">
        <v>61</v>
      </c>
      <c r="C62">
        <v>144.70000000000002</v>
      </c>
      <c r="D62" s="5">
        <v>144.30000000000001</v>
      </c>
      <c r="E62" s="4">
        <v>28.44</v>
      </c>
      <c r="F62">
        <f t="shared" si="1"/>
        <v>143.02980513993782</v>
      </c>
      <c r="G62">
        <f t="shared" si="3"/>
        <v>1.6701948600621961</v>
      </c>
      <c r="H62" s="5">
        <f t="shared" si="2"/>
        <v>-14.823632994020086</v>
      </c>
      <c r="I62">
        <f t="shared" si="0"/>
        <v>2.7895508705781786</v>
      </c>
      <c r="L62" s="5"/>
    </row>
    <row r="63" spans="1:12" x14ac:dyDescent="0.2">
      <c r="A63" s="2">
        <v>36937</v>
      </c>
      <c r="B63" s="9">
        <v>62</v>
      </c>
      <c r="C63">
        <v>145</v>
      </c>
      <c r="D63" s="5">
        <v>144.70000000000002</v>
      </c>
      <c r="E63" s="4">
        <v>29.59</v>
      </c>
      <c r="F63">
        <f t="shared" si="1"/>
        <v>140.84759747361227</v>
      </c>
      <c r="G63">
        <f t="shared" si="3"/>
        <v>4.152402526387732</v>
      </c>
      <c r="H63" s="5">
        <f t="shared" si="2"/>
        <v>-4.4074946674860387</v>
      </c>
      <c r="I63">
        <f t="shared" si="0"/>
        <v>17.24244674115122</v>
      </c>
      <c r="L63" s="5"/>
    </row>
    <row r="64" spans="1:12" x14ac:dyDescent="0.2">
      <c r="A64" s="2">
        <v>36965</v>
      </c>
      <c r="B64" s="9">
        <v>63</v>
      </c>
      <c r="C64">
        <v>140.9</v>
      </c>
      <c r="D64" s="5">
        <v>145</v>
      </c>
      <c r="E64" s="4">
        <v>29.61</v>
      </c>
      <c r="F64">
        <f t="shared" si="1"/>
        <v>145.26307338632563</v>
      </c>
      <c r="G64">
        <f t="shared" si="3"/>
        <v>-4.3630733863256239</v>
      </c>
      <c r="H64" s="5">
        <f t="shared" si="2"/>
        <v>2.3453297127184562</v>
      </c>
      <c r="I64">
        <f t="shared" si="0"/>
        <v>19.036409374462949</v>
      </c>
      <c r="L64" s="5"/>
    </row>
    <row r="65" spans="1:12" x14ac:dyDescent="0.2">
      <c r="A65" s="2">
        <v>36996</v>
      </c>
      <c r="B65" s="9">
        <v>64</v>
      </c>
      <c r="C65">
        <v>155.20000000000002</v>
      </c>
      <c r="D65" s="5">
        <v>140.9</v>
      </c>
      <c r="E65" s="4">
        <v>27.24</v>
      </c>
      <c r="F65">
        <f t="shared" si="1"/>
        <v>142.47872733612999</v>
      </c>
      <c r="G65">
        <f t="shared" si="3"/>
        <v>12.721272663870025</v>
      </c>
      <c r="H65" s="5">
        <f t="shared" si="2"/>
        <v>-3.401488204111057</v>
      </c>
      <c r="I65">
        <f t="shared" si="0"/>
        <v>161.83077818852675</v>
      </c>
      <c r="L65" s="5"/>
    </row>
    <row r="66" spans="1:12" x14ac:dyDescent="0.2">
      <c r="A66" s="2">
        <v>37026</v>
      </c>
      <c r="B66" s="9">
        <v>65</v>
      </c>
      <c r="C66">
        <v>170.2</v>
      </c>
      <c r="D66" s="5">
        <v>155.20000000000002</v>
      </c>
      <c r="E66" s="4">
        <v>27.49</v>
      </c>
      <c r="F66">
        <f t="shared" si="1"/>
        <v>145.82882543246856</v>
      </c>
      <c r="G66">
        <f t="shared" si="3"/>
        <v>24.371174567531426</v>
      </c>
      <c r="H66" s="5">
        <f t="shared" si="2"/>
        <v>11.326662500184492</v>
      </c>
      <c r="I66">
        <f t="shared" si="0"/>
        <v>593.95414980109058</v>
      </c>
      <c r="L66" s="5"/>
    </row>
    <row r="67" spans="1:12" x14ac:dyDescent="0.2">
      <c r="A67" s="2">
        <v>37057</v>
      </c>
      <c r="B67" s="9">
        <v>66</v>
      </c>
      <c r="C67">
        <v>161.60000000000002</v>
      </c>
      <c r="D67" s="5">
        <v>170.2</v>
      </c>
      <c r="E67" s="4">
        <v>28.63</v>
      </c>
      <c r="F67">
        <f t="shared" si="1"/>
        <v>159.34892333115945</v>
      </c>
      <c r="G67">
        <f t="shared" si="3"/>
        <v>2.2510766688405681</v>
      </c>
      <c r="H67" s="5">
        <f t="shared" si="2"/>
        <v>29.015106192607067</v>
      </c>
      <c r="I67">
        <f t="shared" ref="I67:I130" si="4">G67^2</f>
        <v>5.0673461689983492</v>
      </c>
      <c r="L67" s="5"/>
    </row>
    <row r="68" spans="1:12" x14ac:dyDescent="0.2">
      <c r="A68" s="2">
        <v>37087</v>
      </c>
      <c r="B68" s="9">
        <v>67</v>
      </c>
      <c r="C68">
        <v>142.1</v>
      </c>
      <c r="D68" s="5">
        <v>161.60000000000002</v>
      </c>
      <c r="E68" s="4">
        <v>27.6</v>
      </c>
      <c r="F68">
        <f t="shared" ref="F68:F131" si="5">M$3+M$4*D68+M$5*E68+M$7*H67</f>
        <v>161.67027690120898</v>
      </c>
      <c r="G68">
        <f t="shared" si="3"/>
        <v>-19.570276901208985</v>
      </c>
      <c r="H68" s="5">
        <f t="shared" ref="H68:H131" si="6">G67+M$7*H67</f>
        <v>14.147270207809465</v>
      </c>
      <c r="I68">
        <f t="shared" si="4"/>
        <v>382.99573798999393</v>
      </c>
      <c r="L68" s="5"/>
    </row>
    <row r="69" spans="1:12" x14ac:dyDescent="0.2">
      <c r="A69" s="2">
        <v>37118</v>
      </c>
      <c r="B69" s="9">
        <v>68</v>
      </c>
      <c r="C69">
        <v>142.1</v>
      </c>
      <c r="D69" s="5">
        <v>142.1</v>
      </c>
      <c r="E69" s="4">
        <v>26.42</v>
      </c>
      <c r="F69">
        <f t="shared" si="5"/>
        <v>146.36312722453025</v>
      </c>
      <c r="G69">
        <f t="shared" ref="G69:G132" si="7">C69-F69</f>
        <v>-4.2631272245302512</v>
      </c>
      <c r="H69" s="5">
        <f t="shared" si="6"/>
        <v>-13.769896116007104</v>
      </c>
      <c r="I69">
        <f t="shared" si="4"/>
        <v>18.174253732531003</v>
      </c>
      <c r="L69" s="5"/>
    </row>
    <row r="70" spans="1:12" x14ac:dyDescent="0.2">
      <c r="A70" s="2">
        <v>37149</v>
      </c>
      <c r="B70" s="9">
        <v>69</v>
      </c>
      <c r="C70">
        <v>152.19999999999999</v>
      </c>
      <c r="D70" s="5">
        <v>142.1</v>
      </c>
      <c r="E70" s="4">
        <v>27.37</v>
      </c>
      <c r="F70">
        <f t="shared" si="5"/>
        <v>136.53613445890809</v>
      </c>
      <c r="G70">
        <f t="shared" si="7"/>
        <v>15.663865541091894</v>
      </c>
      <c r="H70" s="5">
        <f t="shared" si="6"/>
        <v>-9.9087846320931625</v>
      </c>
      <c r="I70">
        <f t="shared" si="4"/>
        <v>245.35668368940605</v>
      </c>
      <c r="L70" s="5"/>
    </row>
    <row r="71" spans="1:12" x14ac:dyDescent="0.2">
      <c r="A71" s="2">
        <v>37179</v>
      </c>
      <c r="B71" s="9">
        <v>70</v>
      </c>
      <c r="C71">
        <v>131.5</v>
      </c>
      <c r="D71" s="5">
        <v>152.19999999999999</v>
      </c>
      <c r="E71" s="4">
        <v>26.2</v>
      </c>
      <c r="F71">
        <f t="shared" si="5"/>
        <v>139.85460031329893</v>
      </c>
      <c r="G71">
        <f t="shared" si="7"/>
        <v>-8.3546003132989313</v>
      </c>
      <c r="H71" s="5">
        <f t="shared" si="6"/>
        <v>11.601263841933697</v>
      </c>
      <c r="I71">
        <f t="shared" si="4"/>
        <v>69.799346394974606</v>
      </c>
      <c r="L71" s="5"/>
    </row>
    <row r="72" spans="1:12" x14ac:dyDescent="0.2">
      <c r="A72" s="2">
        <v>37210</v>
      </c>
      <c r="B72" s="9">
        <v>71</v>
      </c>
      <c r="C72">
        <v>117.10000000000001</v>
      </c>
      <c r="D72" s="5">
        <v>131.5</v>
      </c>
      <c r="E72" s="4">
        <v>22.17</v>
      </c>
      <c r="F72">
        <f t="shared" si="5"/>
        <v>134.16215085552165</v>
      </c>
      <c r="G72">
        <f t="shared" si="7"/>
        <v>-17.062150855521637</v>
      </c>
      <c r="H72" s="5">
        <f t="shared" si="6"/>
        <v>-3.5980821381061157</v>
      </c>
      <c r="I72">
        <f t="shared" si="4"/>
        <v>291.11699181657769</v>
      </c>
      <c r="L72" s="5"/>
    </row>
    <row r="73" spans="1:12" x14ac:dyDescent="0.2">
      <c r="A73" s="2">
        <v>37240</v>
      </c>
      <c r="B73" s="9">
        <v>72</v>
      </c>
      <c r="C73">
        <v>108.60000000000001</v>
      </c>
      <c r="D73" s="5">
        <v>117.10000000000001</v>
      </c>
      <c r="E73" s="4">
        <v>19.64</v>
      </c>
      <c r="F73">
        <f t="shared" si="5"/>
        <v>118.30149185900861</v>
      </c>
      <c r="G73">
        <f t="shared" si="7"/>
        <v>-9.7014918590085983</v>
      </c>
      <c r="H73" s="5">
        <f t="shared" si="6"/>
        <v>-18.537364532145144</v>
      </c>
      <c r="I73">
        <f t="shared" si="4"/>
        <v>94.118944290410113</v>
      </c>
      <c r="L73" s="5"/>
    </row>
    <row r="74" spans="1:12" x14ac:dyDescent="0.2">
      <c r="A74" s="2">
        <v>37271</v>
      </c>
      <c r="B74" s="9">
        <v>73</v>
      </c>
      <c r="C74">
        <v>110.7</v>
      </c>
      <c r="D74" s="5">
        <v>108.60000000000001</v>
      </c>
      <c r="E74" s="4">
        <v>19.39</v>
      </c>
      <c r="F74">
        <f t="shared" si="5"/>
        <v>108.61172391952593</v>
      </c>
      <c r="G74">
        <f t="shared" si="7"/>
        <v>2.0882760804740741</v>
      </c>
      <c r="H74" s="5">
        <f t="shared" si="6"/>
        <v>-17.301811317188108</v>
      </c>
      <c r="I74">
        <f t="shared" si="4"/>
        <v>4.3608969882801611</v>
      </c>
      <c r="L74" s="5"/>
    </row>
    <row r="75" spans="1:12" x14ac:dyDescent="0.2">
      <c r="A75" s="2">
        <v>37302</v>
      </c>
      <c r="B75" s="9">
        <v>74</v>
      </c>
      <c r="C75">
        <v>111.4</v>
      </c>
      <c r="D75" s="5">
        <v>110.7</v>
      </c>
      <c r="E75" s="4">
        <v>19.71</v>
      </c>
      <c r="F75">
        <f t="shared" si="5"/>
        <v>110.43908163148393</v>
      </c>
      <c r="G75">
        <f t="shared" si="7"/>
        <v>0.96091836851607582</v>
      </c>
      <c r="H75" s="5">
        <f t="shared" si="6"/>
        <v>-5.0054665595730494</v>
      </c>
      <c r="I75">
        <f t="shared" si="4"/>
        <v>0.92336411095159687</v>
      </c>
      <c r="L75" s="5"/>
    </row>
    <row r="76" spans="1:12" x14ac:dyDescent="0.2">
      <c r="A76" s="2">
        <v>37330</v>
      </c>
      <c r="B76" s="9">
        <v>75</v>
      </c>
      <c r="C76">
        <v>124.9</v>
      </c>
      <c r="D76" s="5">
        <v>111.4</v>
      </c>
      <c r="E76" s="4">
        <v>20.72</v>
      </c>
      <c r="F76">
        <f t="shared" si="5"/>
        <v>117.46035665112043</v>
      </c>
      <c r="G76">
        <f t="shared" si="7"/>
        <v>7.4396433488795708</v>
      </c>
      <c r="H76" s="5">
        <f t="shared" si="6"/>
        <v>-1.0913229209088744</v>
      </c>
      <c r="I76">
        <f t="shared" si="4"/>
        <v>55.348293158528037</v>
      </c>
      <c r="L76" s="5"/>
    </row>
    <row r="77" spans="1:12" x14ac:dyDescent="0.2">
      <c r="A77" s="2">
        <v>37361</v>
      </c>
      <c r="B77" s="9">
        <v>76</v>
      </c>
      <c r="C77">
        <v>139.69999999999999</v>
      </c>
      <c r="D77" s="5">
        <v>124.9</v>
      </c>
      <c r="E77" s="4">
        <v>24.53</v>
      </c>
      <c r="F77">
        <f t="shared" si="5"/>
        <v>130.5432112726096</v>
      </c>
      <c r="G77">
        <f t="shared" si="7"/>
        <v>9.1567887273903921</v>
      </c>
      <c r="H77" s="5">
        <f t="shared" si="6"/>
        <v>6.9922009513069323</v>
      </c>
      <c r="I77">
        <f t="shared" si="4"/>
        <v>83.84677979806375</v>
      </c>
      <c r="L77" s="5"/>
    </row>
    <row r="78" spans="1:12" x14ac:dyDescent="0.2">
      <c r="A78" s="2">
        <v>37391</v>
      </c>
      <c r="B78" s="9">
        <v>77</v>
      </c>
      <c r="C78">
        <v>139.19999999999999</v>
      </c>
      <c r="D78" s="5">
        <v>139.69999999999999</v>
      </c>
      <c r="E78" s="4">
        <v>26.18</v>
      </c>
      <c r="F78">
        <f t="shared" si="5"/>
        <v>142.13433457114027</v>
      </c>
      <c r="G78">
        <f t="shared" si="7"/>
        <v>-2.9343345711402833</v>
      </c>
      <c r="H78" s="5">
        <f t="shared" si="6"/>
        <v>12.023591117426234</v>
      </c>
      <c r="I78">
        <f t="shared" si="4"/>
        <v>8.6103193753890306</v>
      </c>
      <c r="L78" s="5"/>
    </row>
    <row r="79" spans="1:12" x14ac:dyDescent="0.2">
      <c r="A79" s="2">
        <v>37422</v>
      </c>
      <c r="B79" s="9">
        <v>78</v>
      </c>
      <c r="C79">
        <v>138.19999999999999</v>
      </c>
      <c r="D79" s="5">
        <v>139.19999999999999</v>
      </c>
      <c r="E79" s="4">
        <v>27.04</v>
      </c>
      <c r="F79">
        <f t="shared" si="5"/>
        <v>145.47824332882075</v>
      </c>
      <c r="G79">
        <f t="shared" si="7"/>
        <v>-7.2782433288207642</v>
      </c>
      <c r="H79" s="5">
        <f t="shared" si="6"/>
        <v>1.9953377870044724</v>
      </c>
      <c r="I79">
        <f t="shared" si="4"/>
        <v>52.972825953523959</v>
      </c>
      <c r="L79" s="5"/>
    </row>
    <row r="80" spans="1:12" x14ac:dyDescent="0.2">
      <c r="A80" s="2">
        <v>37452</v>
      </c>
      <c r="B80" s="9">
        <v>79</v>
      </c>
      <c r="C80">
        <v>139.69999999999999</v>
      </c>
      <c r="D80" s="5">
        <v>138.19999999999999</v>
      </c>
      <c r="E80" s="4">
        <v>25.52</v>
      </c>
      <c r="F80">
        <f t="shared" si="5"/>
        <v>138.4069400067624</v>
      </c>
      <c r="G80">
        <f t="shared" si="7"/>
        <v>1.2930599932375912</v>
      </c>
      <c r="H80" s="5">
        <f t="shared" si="6"/>
        <v>-6.4601548361489307</v>
      </c>
      <c r="I80">
        <f t="shared" si="4"/>
        <v>1.6720041461115995</v>
      </c>
      <c r="L80" s="5"/>
    </row>
    <row r="81" spans="1:12" x14ac:dyDescent="0.2">
      <c r="A81" s="2">
        <v>37483</v>
      </c>
      <c r="B81" s="9">
        <v>80</v>
      </c>
      <c r="C81">
        <v>139.6</v>
      </c>
      <c r="D81" s="5">
        <v>139.69999999999999</v>
      </c>
      <c r="E81" s="4">
        <v>26.97</v>
      </c>
      <c r="F81">
        <f t="shared" si="5"/>
        <v>137.96523279032829</v>
      </c>
      <c r="G81">
        <f t="shared" si="7"/>
        <v>1.6347672096717076</v>
      </c>
      <c r="H81" s="5">
        <f t="shared" si="6"/>
        <v>-1.3556034895834701</v>
      </c>
      <c r="I81">
        <f t="shared" si="4"/>
        <v>2.6724638298178207</v>
      </c>
      <c r="L81" s="5"/>
    </row>
    <row r="82" spans="1:12" x14ac:dyDescent="0.2">
      <c r="A82" s="2">
        <v>37514</v>
      </c>
      <c r="B82" s="9">
        <v>81</v>
      </c>
      <c r="C82">
        <v>140</v>
      </c>
      <c r="D82" s="5">
        <v>139.6</v>
      </c>
      <c r="E82" s="4">
        <v>28.39</v>
      </c>
      <c r="F82">
        <f t="shared" si="5"/>
        <v>142.44122101409656</v>
      </c>
      <c r="G82">
        <f t="shared" si="7"/>
        <v>-2.4412210140965556</v>
      </c>
      <c r="H82" s="5">
        <f t="shared" si="6"/>
        <v>1.078969778942485</v>
      </c>
      <c r="I82">
        <f t="shared" si="4"/>
        <v>5.9595600396666155</v>
      </c>
      <c r="L82" s="5"/>
    </row>
    <row r="83" spans="1:12" x14ac:dyDescent="0.2">
      <c r="A83" s="2">
        <v>37544</v>
      </c>
      <c r="B83" s="9">
        <v>82</v>
      </c>
      <c r="C83">
        <v>144.5</v>
      </c>
      <c r="D83" s="5">
        <v>140</v>
      </c>
      <c r="E83" s="4">
        <v>29.66</v>
      </c>
      <c r="F83">
        <f t="shared" si="5"/>
        <v>145.75150286079315</v>
      </c>
      <c r="G83">
        <f t="shared" si="7"/>
        <v>-1.2515028607931526</v>
      </c>
      <c r="H83" s="5">
        <f t="shared" si="6"/>
        <v>-1.9988434047301367</v>
      </c>
      <c r="I83">
        <f t="shared" si="4"/>
        <v>1.5662594105734453</v>
      </c>
      <c r="L83" s="5"/>
    </row>
    <row r="84" spans="1:12" x14ac:dyDescent="0.2">
      <c r="A84" s="2">
        <v>37575</v>
      </c>
      <c r="B84" s="9">
        <v>83</v>
      </c>
      <c r="C84">
        <v>141.9</v>
      </c>
      <c r="D84" s="5">
        <v>144.5</v>
      </c>
      <c r="E84" s="4">
        <v>28.84</v>
      </c>
      <c r="F84">
        <f t="shared" si="5"/>
        <v>144.75371809231919</v>
      </c>
      <c r="G84">
        <f t="shared" si="7"/>
        <v>-2.8537180923191841</v>
      </c>
      <c r="H84" s="5">
        <f t="shared" si="6"/>
        <v>-2.0710286567325085</v>
      </c>
      <c r="I84">
        <f t="shared" si="4"/>
        <v>8.1437069504298432</v>
      </c>
      <c r="L84" s="5"/>
    </row>
    <row r="85" spans="1:12" x14ac:dyDescent="0.2">
      <c r="A85" s="2">
        <v>37605</v>
      </c>
      <c r="B85" s="9">
        <v>84</v>
      </c>
      <c r="C85">
        <v>138.6</v>
      </c>
      <c r="D85" s="5">
        <v>141.9</v>
      </c>
      <c r="E85" s="4">
        <v>26.35</v>
      </c>
      <c r="F85">
        <f t="shared" si="5"/>
        <v>139.52047725133136</v>
      </c>
      <c r="G85">
        <f t="shared" si="7"/>
        <v>-0.92047725133136282</v>
      </c>
      <c r="H85" s="5">
        <f t="shared" si="6"/>
        <v>-3.7028398415795127</v>
      </c>
      <c r="I85">
        <f t="shared" si="4"/>
        <v>0.84727837021854091</v>
      </c>
      <c r="L85" s="5"/>
    </row>
    <row r="86" spans="1:12" x14ac:dyDescent="0.2">
      <c r="A86" s="2">
        <v>37636</v>
      </c>
      <c r="B86" s="9">
        <v>85</v>
      </c>
      <c r="C86">
        <v>145.79999999999998</v>
      </c>
      <c r="D86" s="5">
        <v>138.6</v>
      </c>
      <c r="E86" s="4">
        <v>29.46</v>
      </c>
      <c r="F86">
        <f t="shared" si="5"/>
        <v>142.93316376508685</v>
      </c>
      <c r="G86">
        <f t="shared" si="7"/>
        <v>2.8668362349131371</v>
      </c>
      <c r="H86" s="5">
        <f t="shared" si="6"/>
        <v>-2.4386415863789628</v>
      </c>
      <c r="I86">
        <f t="shared" si="4"/>
        <v>8.2187499978109315</v>
      </c>
      <c r="L86" s="5"/>
    </row>
    <row r="87" spans="1:12" x14ac:dyDescent="0.2">
      <c r="A87" s="2">
        <v>37667</v>
      </c>
      <c r="B87" s="9">
        <v>86</v>
      </c>
      <c r="C87">
        <v>161.30000000000001</v>
      </c>
      <c r="D87" s="5">
        <v>145.79999999999998</v>
      </c>
      <c r="E87" s="4">
        <v>32.950000000000003</v>
      </c>
      <c r="F87">
        <f t="shared" si="5"/>
        <v>152.05792343826991</v>
      </c>
      <c r="G87">
        <f t="shared" si="7"/>
        <v>9.2420765617301015</v>
      </c>
      <c r="H87" s="5">
        <f t="shared" si="6"/>
        <v>1.8669931844977623</v>
      </c>
      <c r="I87">
        <f t="shared" si="4"/>
        <v>85.415979172880895</v>
      </c>
      <c r="L87" s="5"/>
    </row>
    <row r="88" spans="1:12" x14ac:dyDescent="0.2">
      <c r="A88" s="2">
        <v>37695</v>
      </c>
      <c r="B88" s="9">
        <v>87</v>
      </c>
      <c r="C88">
        <v>169.3</v>
      </c>
      <c r="D88" s="5">
        <v>161.30000000000001</v>
      </c>
      <c r="E88" s="4">
        <v>35.83</v>
      </c>
      <c r="F88">
        <f t="shared" si="5"/>
        <v>164.4548227100253</v>
      </c>
      <c r="G88">
        <f t="shared" si="7"/>
        <v>4.8451772899747141</v>
      </c>
      <c r="H88" s="5">
        <f t="shared" si="6"/>
        <v>10.007543767374184</v>
      </c>
      <c r="I88">
        <f t="shared" si="4"/>
        <v>23.475742971286714</v>
      </c>
      <c r="L88" s="5"/>
    </row>
    <row r="89" spans="1:12" x14ac:dyDescent="0.2">
      <c r="A89" s="2">
        <v>37726</v>
      </c>
      <c r="B89" s="9">
        <v>88</v>
      </c>
      <c r="C89">
        <v>158.9</v>
      </c>
      <c r="D89" s="5">
        <v>169.3</v>
      </c>
      <c r="E89" s="4">
        <v>33.51</v>
      </c>
      <c r="F89">
        <f t="shared" si="5"/>
        <v>166.79254327534579</v>
      </c>
      <c r="G89">
        <f t="shared" si="7"/>
        <v>-7.8925432753457869</v>
      </c>
      <c r="H89" s="5">
        <f t="shared" si="6"/>
        <v>8.9482702345981302</v>
      </c>
      <c r="I89">
        <f t="shared" si="4"/>
        <v>62.292239353206</v>
      </c>
      <c r="L89" s="5"/>
    </row>
    <row r="90" spans="1:12" x14ac:dyDescent="0.2">
      <c r="A90" s="2">
        <v>37756</v>
      </c>
      <c r="B90" s="9">
        <v>89</v>
      </c>
      <c r="C90">
        <v>149.70000000000002</v>
      </c>
      <c r="D90" s="5">
        <v>158.9</v>
      </c>
      <c r="E90" s="4">
        <v>28.17</v>
      </c>
      <c r="F90">
        <f t="shared" si="5"/>
        <v>153.41733512718633</v>
      </c>
      <c r="G90">
        <f t="shared" si="7"/>
        <v>-3.7173351271863169</v>
      </c>
      <c r="H90" s="5">
        <f t="shared" si="6"/>
        <v>-4.2237524791605541</v>
      </c>
      <c r="I90">
        <f t="shared" si="4"/>
        <v>13.818580447813311</v>
      </c>
      <c r="L90" s="5"/>
    </row>
    <row r="91" spans="1:12" x14ac:dyDescent="0.2">
      <c r="A91" s="2">
        <v>37787</v>
      </c>
      <c r="B91" s="9">
        <v>90</v>
      </c>
      <c r="C91">
        <v>149.30000000000001</v>
      </c>
      <c r="D91" s="5">
        <v>149.70000000000002</v>
      </c>
      <c r="E91" s="4">
        <v>28.11</v>
      </c>
      <c r="F91">
        <f t="shared" si="5"/>
        <v>144.51748000083705</v>
      </c>
      <c r="G91">
        <f t="shared" si="7"/>
        <v>4.7825199991629574</v>
      </c>
      <c r="H91" s="5">
        <f t="shared" si="6"/>
        <v>-5.4490736436421443</v>
      </c>
      <c r="I91">
        <f t="shared" si="4"/>
        <v>22.872497542393653</v>
      </c>
      <c r="L91" s="5"/>
    </row>
    <row r="92" spans="1:12" x14ac:dyDescent="0.2">
      <c r="A92" s="2">
        <v>37817</v>
      </c>
      <c r="B92" s="9">
        <v>91</v>
      </c>
      <c r="C92">
        <v>151.29999999999998</v>
      </c>
      <c r="D92" s="5">
        <v>149.30000000000001</v>
      </c>
      <c r="E92" s="4">
        <v>30.66</v>
      </c>
      <c r="F92">
        <f t="shared" si="5"/>
        <v>148.21325839225639</v>
      </c>
      <c r="G92">
        <f t="shared" si="7"/>
        <v>3.0867416077435905</v>
      </c>
      <c r="H92" s="5">
        <f t="shared" si="6"/>
        <v>2.5483998052696784</v>
      </c>
      <c r="I92">
        <f t="shared" si="4"/>
        <v>9.5279737529754858</v>
      </c>
      <c r="L92" s="5"/>
    </row>
    <row r="93" spans="1:12" x14ac:dyDescent="0.2">
      <c r="A93" s="2">
        <v>37848</v>
      </c>
      <c r="B93" s="9">
        <v>92</v>
      </c>
      <c r="C93">
        <v>162</v>
      </c>
      <c r="D93" s="5">
        <v>151.29999999999998</v>
      </c>
      <c r="E93" s="4">
        <v>30.75</v>
      </c>
      <c r="F93">
        <f t="shared" si="5"/>
        <v>152.38409930361721</v>
      </c>
      <c r="G93">
        <f t="shared" si="7"/>
        <v>9.6159006963827949</v>
      </c>
      <c r="H93" s="5">
        <f t="shared" si="6"/>
        <v>4.1315855279041589</v>
      </c>
      <c r="I93">
        <f t="shared" si="4"/>
        <v>92.465546202695123</v>
      </c>
      <c r="L93" s="5"/>
    </row>
    <row r="94" spans="1:12" x14ac:dyDescent="0.2">
      <c r="A94" s="2">
        <v>37879</v>
      </c>
      <c r="B94" s="9">
        <v>93</v>
      </c>
      <c r="C94">
        <v>167.9</v>
      </c>
      <c r="D94" s="5">
        <v>162</v>
      </c>
      <c r="E94" s="4">
        <v>31.57</v>
      </c>
      <c r="F94">
        <f t="shared" si="5"/>
        <v>158.3816377650555</v>
      </c>
      <c r="G94">
        <f t="shared" si="7"/>
        <v>9.5183622349445045</v>
      </c>
      <c r="H94" s="5">
        <f t="shared" si="6"/>
        <v>11.309850762823499</v>
      </c>
      <c r="I94">
        <f t="shared" si="4"/>
        <v>90.599219635617743</v>
      </c>
      <c r="L94" s="5"/>
    </row>
    <row r="95" spans="1:12" x14ac:dyDescent="0.2">
      <c r="A95" s="2">
        <v>37909</v>
      </c>
      <c r="B95" s="9">
        <v>94</v>
      </c>
      <c r="C95">
        <v>156.4</v>
      </c>
      <c r="D95" s="5">
        <v>167.9</v>
      </c>
      <c r="E95" s="4">
        <v>28.31</v>
      </c>
      <c r="F95">
        <f t="shared" si="5"/>
        <v>157.94740027038438</v>
      </c>
      <c r="G95">
        <f t="shared" si="7"/>
        <v>-1.5474002703843723</v>
      </c>
      <c r="H95" s="5">
        <f t="shared" si="6"/>
        <v>14.155401047702139</v>
      </c>
      <c r="I95">
        <f t="shared" si="4"/>
        <v>2.3944475967856285</v>
      </c>
      <c r="L95" s="5"/>
    </row>
    <row r="96" spans="1:12" x14ac:dyDescent="0.2">
      <c r="A96" s="2">
        <v>37940</v>
      </c>
      <c r="B96" s="9">
        <v>95</v>
      </c>
      <c r="C96">
        <v>151.19999999999999</v>
      </c>
      <c r="D96" s="5">
        <v>156.4</v>
      </c>
      <c r="E96" s="4">
        <v>30.34</v>
      </c>
      <c r="F96">
        <f t="shared" si="5"/>
        <v>158.32738243492855</v>
      </c>
      <c r="G96">
        <f t="shared" si="7"/>
        <v>-7.1273824349285633</v>
      </c>
      <c r="H96" s="5">
        <f t="shared" si="6"/>
        <v>4.2563141591735043</v>
      </c>
      <c r="I96">
        <f t="shared" si="4"/>
        <v>50.799580373728219</v>
      </c>
      <c r="L96" s="5"/>
    </row>
    <row r="97" spans="1:12" x14ac:dyDescent="0.2">
      <c r="A97" s="2">
        <v>37970</v>
      </c>
      <c r="B97" s="9">
        <v>96</v>
      </c>
      <c r="C97">
        <v>147.9</v>
      </c>
      <c r="D97" s="5">
        <v>151.19999999999999</v>
      </c>
      <c r="E97" s="4">
        <v>31.11</v>
      </c>
      <c r="F97">
        <f t="shared" si="5"/>
        <v>153.66095251537186</v>
      </c>
      <c r="G97">
        <f t="shared" si="7"/>
        <v>-5.760952515371855</v>
      </c>
      <c r="H97" s="5">
        <f t="shared" si="6"/>
        <v>-5.3822936296674264</v>
      </c>
      <c r="I97">
        <f t="shared" si="4"/>
        <v>33.188573884369305</v>
      </c>
      <c r="L97" s="5"/>
    </row>
    <row r="98" spans="1:12" x14ac:dyDescent="0.2">
      <c r="A98" s="2">
        <v>38001</v>
      </c>
      <c r="B98" s="9">
        <v>97</v>
      </c>
      <c r="C98">
        <v>157.20000000000002</v>
      </c>
      <c r="D98" s="5">
        <v>147.9</v>
      </c>
      <c r="E98" s="4">
        <v>32.130000000000003</v>
      </c>
      <c r="F98">
        <f t="shared" si="5"/>
        <v>150.2289524817761</v>
      </c>
      <c r="G98">
        <f t="shared" si="7"/>
        <v>6.9710475182239122</v>
      </c>
      <c r="H98" s="5">
        <f t="shared" si="6"/>
        <v>-7.9676929035355002</v>
      </c>
      <c r="I98">
        <f t="shared" si="4"/>
        <v>48.595503501335763</v>
      </c>
      <c r="L98" s="5"/>
    </row>
    <row r="99" spans="1:12" x14ac:dyDescent="0.2">
      <c r="A99" s="2">
        <v>38032</v>
      </c>
      <c r="B99" s="9">
        <v>98</v>
      </c>
      <c r="C99">
        <v>164.79999999999998</v>
      </c>
      <c r="D99" s="5">
        <v>157.20000000000002</v>
      </c>
      <c r="E99" s="4">
        <v>34.31</v>
      </c>
      <c r="F99">
        <f t="shared" si="5"/>
        <v>156.31821696055877</v>
      </c>
      <c r="G99">
        <f t="shared" si="7"/>
        <v>8.4817830394412113</v>
      </c>
      <c r="H99" s="5">
        <f t="shared" si="6"/>
        <v>3.7042934277743575</v>
      </c>
      <c r="I99">
        <f t="shared" si="4"/>
        <v>71.940643528152592</v>
      </c>
      <c r="L99" s="5"/>
    </row>
    <row r="100" spans="1:12" x14ac:dyDescent="0.2">
      <c r="A100" s="2">
        <v>38061</v>
      </c>
      <c r="B100" s="9">
        <v>99</v>
      </c>
      <c r="C100">
        <v>173.6</v>
      </c>
      <c r="D100" s="5">
        <v>164.79999999999998</v>
      </c>
      <c r="E100" s="4">
        <v>34.68</v>
      </c>
      <c r="F100">
        <f t="shared" si="5"/>
        <v>164.54058241980422</v>
      </c>
      <c r="G100">
        <f t="shared" si="7"/>
        <v>9.0594175801957704</v>
      </c>
      <c r="H100" s="5">
        <f t="shared" si="6"/>
        <v>10.000543344828698</v>
      </c>
      <c r="I100">
        <f t="shared" si="4"/>
        <v>82.073046892360182</v>
      </c>
      <c r="L100" s="5"/>
    </row>
    <row r="101" spans="1:12" x14ac:dyDescent="0.2">
      <c r="A101" s="2">
        <v>38092</v>
      </c>
      <c r="B101" s="9">
        <v>100</v>
      </c>
      <c r="C101">
        <v>179.8</v>
      </c>
      <c r="D101" s="5">
        <v>173.6</v>
      </c>
      <c r="E101" s="4">
        <v>36.74</v>
      </c>
      <c r="F101">
        <f t="shared" si="5"/>
        <v>173.88218867896319</v>
      </c>
      <c r="G101">
        <f t="shared" si="7"/>
        <v>5.9178113210368224</v>
      </c>
      <c r="H101" s="5">
        <f t="shared" si="6"/>
        <v>13.159640351575536</v>
      </c>
      <c r="I101">
        <f t="shared" si="4"/>
        <v>35.020490831391584</v>
      </c>
      <c r="L101" s="5"/>
    </row>
    <row r="102" spans="1:12" x14ac:dyDescent="0.2">
      <c r="A102" s="2">
        <v>38122</v>
      </c>
      <c r="B102" s="9">
        <v>101</v>
      </c>
      <c r="C102">
        <v>198.3</v>
      </c>
      <c r="D102" s="5">
        <v>179.8</v>
      </c>
      <c r="E102" s="4">
        <v>36.75</v>
      </c>
      <c r="F102">
        <f t="shared" si="5"/>
        <v>177.48379102874787</v>
      </c>
      <c r="G102">
        <f t="shared" si="7"/>
        <v>20.816208971252138</v>
      </c>
      <c r="H102" s="5">
        <f t="shared" si="6"/>
        <v>11.313263865182792</v>
      </c>
      <c r="I102">
        <f t="shared" si="4"/>
        <v>433.31455593483798</v>
      </c>
      <c r="L102" s="5"/>
    </row>
    <row r="103" spans="1:12" x14ac:dyDescent="0.2">
      <c r="A103" s="2">
        <v>38153</v>
      </c>
      <c r="B103" s="9">
        <v>102</v>
      </c>
      <c r="C103">
        <v>196.9</v>
      </c>
      <c r="D103" s="5">
        <v>198.3</v>
      </c>
      <c r="E103" s="4">
        <v>40.28</v>
      </c>
      <c r="F103">
        <f t="shared" si="5"/>
        <v>189.57387392832888</v>
      </c>
      <c r="G103">
        <f t="shared" si="7"/>
        <v>7.3261260716711263</v>
      </c>
      <c r="H103" s="5">
        <f t="shared" si="6"/>
        <v>25.454647155977081</v>
      </c>
      <c r="I103">
        <f t="shared" si="4"/>
        <v>53.672123218019408</v>
      </c>
      <c r="L103" s="5"/>
    </row>
    <row r="104" spans="1:12" x14ac:dyDescent="0.2">
      <c r="A104" s="2">
        <v>38183</v>
      </c>
      <c r="B104" s="9">
        <v>103</v>
      </c>
      <c r="C104">
        <v>191.1</v>
      </c>
      <c r="D104" s="5">
        <v>196.9</v>
      </c>
      <c r="E104" s="4">
        <v>38.03</v>
      </c>
      <c r="F104">
        <f t="shared" si="5"/>
        <v>191.02031432032291</v>
      </c>
      <c r="G104">
        <f t="shared" si="7"/>
        <v>7.9685679677083954E-2</v>
      </c>
      <c r="H104" s="5">
        <f t="shared" si="6"/>
        <v>17.762531405621729</v>
      </c>
      <c r="I104">
        <f t="shared" si="4"/>
        <v>6.3498075455988307E-3</v>
      </c>
      <c r="L104" s="5"/>
    </row>
    <row r="105" spans="1:12" x14ac:dyDescent="0.2">
      <c r="A105" s="2">
        <v>38214</v>
      </c>
      <c r="B105" s="9">
        <v>104</v>
      </c>
      <c r="C105">
        <v>187.79999999999998</v>
      </c>
      <c r="D105" s="5">
        <v>191.1</v>
      </c>
      <c r="E105" s="4">
        <v>40.78</v>
      </c>
      <c r="F105">
        <f t="shared" si="5"/>
        <v>190.41162602535707</v>
      </c>
      <c r="G105">
        <f t="shared" si="7"/>
        <v>-2.6116260253570829</v>
      </c>
      <c r="H105" s="5">
        <f t="shared" si="6"/>
        <v>7.3623235559819928</v>
      </c>
      <c r="I105">
        <f t="shared" si="4"/>
        <v>6.8205904963224349</v>
      </c>
      <c r="L105" s="5"/>
    </row>
    <row r="106" spans="1:12" x14ac:dyDescent="0.2">
      <c r="A106" s="2">
        <v>38245</v>
      </c>
      <c r="B106" s="9">
        <v>105</v>
      </c>
      <c r="C106">
        <v>187</v>
      </c>
      <c r="D106" s="5">
        <v>187.79999999999998</v>
      </c>
      <c r="E106" s="4">
        <v>44.9</v>
      </c>
      <c r="F106">
        <f t="shared" si="5"/>
        <v>191.95057083435185</v>
      </c>
      <c r="G106">
        <f t="shared" si="7"/>
        <v>-4.9505708343518506</v>
      </c>
      <c r="H106" s="5">
        <f t="shared" si="6"/>
        <v>0.40692663259553408</v>
      </c>
      <c r="I106">
        <f t="shared" si="4"/>
        <v>24.508151585935178</v>
      </c>
      <c r="L106" s="5"/>
    </row>
    <row r="107" spans="1:12" x14ac:dyDescent="0.2">
      <c r="A107" s="2">
        <v>38275</v>
      </c>
      <c r="B107" s="9">
        <v>106</v>
      </c>
      <c r="C107">
        <v>200</v>
      </c>
      <c r="D107" s="5">
        <v>187</v>
      </c>
      <c r="E107" s="4">
        <v>45.94</v>
      </c>
      <c r="F107">
        <f t="shared" si="5"/>
        <v>190.57588935537268</v>
      </c>
      <c r="G107">
        <f t="shared" si="7"/>
        <v>9.4241106446273193</v>
      </c>
      <c r="H107" s="5">
        <f t="shared" si="6"/>
        <v>-4.7837309149876814</v>
      </c>
      <c r="I107">
        <f t="shared" si="4"/>
        <v>88.813861442177952</v>
      </c>
      <c r="L107" s="5"/>
    </row>
    <row r="108" spans="1:12" x14ac:dyDescent="0.2">
      <c r="A108" s="2">
        <v>38306</v>
      </c>
      <c r="B108" s="9">
        <v>107</v>
      </c>
      <c r="C108">
        <v>197.9</v>
      </c>
      <c r="D108" s="5">
        <v>200</v>
      </c>
      <c r="E108" s="4">
        <v>53.28</v>
      </c>
      <c r="F108">
        <f t="shared" si="5"/>
        <v>205.75718405951494</v>
      </c>
      <c r="G108">
        <f t="shared" si="7"/>
        <v>-7.8571840595149354</v>
      </c>
      <c r="H108" s="5">
        <f t="shared" si="6"/>
        <v>7.4627809694823704</v>
      </c>
      <c r="I108">
        <f t="shared" si="4"/>
        <v>61.735341345095598</v>
      </c>
      <c r="L108" s="5"/>
    </row>
    <row r="109" spans="1:12" x14ac:dyDescent="0.2">
      <c r="A109" s="2">
        <v>38336</v>
      </c>
      <c r="B109" s="9">
        <v>108</v>
      </c>
      <c r="C109">
        <v>184.1</v>
      </c>
      <c r="D109" s="5">
        <v>197.9</v>
      </c>
      <c r="E109" s="4">
        <v>48.47</v>
      </c>
      <c r="F109">
        <f t="shared" si="5"/>
        <v>201.80535307214265</v>
      </c>
      <c r="G109">
        <f t="shared" si="7"/>
        <v>-17.705353072142657</v>
      </c>
      <c r="H109" s="5">
        <f t="shared" si="6"/>
        <v>-4.7974438620271638</v>
      </c>
      <c r="I109">
        <f t="shared" si="4"/>
        <v>313.47952740923142</v>
      </c>
      <c r="L109" s="5"/>
    </row>
    <row r="110" spans="1:12" x14ac:dyDescent="0.2">
      <c r="A110" s="2">
        <v>38367</v>
      </c>
      <c r="B110" s="9">
        <v>109</v>
      </c>
      <c r="C110">
        <v>183.1</v>
      </c>
      <c r="D110" s="5">
        <v>184.1</v>
      </c>
      <c r="E110" s="4">
        <v>43.15</v>
      </c>
      <c r="F110">
        <f t="shared" si="5"/>
        <v>182.61640102965512</v>
      </c>
      <c r="G110">
        <f t="shared" si="7"/>
        <v>0.48359897034487176</v>
      </c>
      <c r="H110" s="5">
        <f t="shared" si="6"/>
        <v>-19.672305055573794</v>
      </c>
      <c r="I110">
        <f t="shared" si="4"/>
        <v>0.23386796411862015</v>
      </c>
      <c r="L110" s="5"/>
    </row>
    <row r="111" spans="1:12" x14ac:dyDescent="0.2">
      <c r="A111" s="2">
        <v>38398</v>
      </c>
      <c r="B111" s="9">
        <v>110</v>
      </c>
      <c r="C111">
        <v>191</v>
      </c>
      <c r="D111" s="5">
        <v>183.1</v>
      </c>
      <c r="E111" s="4">
        <v>46.84</v>
      </c>
      <c r="F111">
        <f t="shared" si="5"/>
        <v>182.43717445783466</v>
      </c>
      <c r="G111">
        <f t="shared" si="7"/>
        <v>8.5628255421653421</v>
      </c>
      <c r="H111" s="5">
        <f t="shared" si="6"/>
        <v>-7.5820461024403834</v>
      </c>
      <c r="I111">
        <f t="shared" si="4"/>
        <v>73.321981265559188</v>
      </c>
      <c r="L111" s="5"/>
    </row>
    <row r="112" spans="1:12" x14ac:dyDescent="0.2">
      <c r="A112" s="2">
        <v>38426</v>
      </c>
      <c r="B112" s="9">
        <v>111</v>
      </c>
      <c r="C112">
        <v>207.9</v>
      </c>
      <c r="D112" s="5">
        <v>191</v>
      </c>
      <c r="E112" s="4">
        <v>48.15</v>
      </c>
      <c r="F112">
        <f t="shared" si="5"/>
        <v>192.54380856767398</v>
      </c>
      <c r="G112">
        <f t="shared" si="7"/>
        <v>15.356191432326028</v>
      </c>
      <c r="H112" s="5">
        <f t="shared" si="6"/>
        <v>5.4541866401647852</v>
      </c>
      <c r="I112">
        <f t="shared" si="4"/>
        <v>235.81261530624332</v>
      </c>
      <c r="L112" s="5"/>
    </row>
    <row r="113" spans="1:12" x14ac:dyDescent="0.2">
      <c r="A113" s="2">
        <v>38457</v>
      </c>
      <c r="B113" s="9">
        <v>112</v>
      </c>
      <c r="C113">
        <v>224.29999999999998</v>
      </c>
      <c r="D113" s="5">
        <v>207.9</v>
      </c>
      <c r="E113" s="4">
        <v>54.19</v>
      </c>
      <c r="F113">
        <f t="shared" si="5"/>
        <v>214.42265485843785</v>
      </c>
      <c r="G113">
        <f t="shared" si="7"/>
        <v>9.8773451415621309</v>
      </c>
      <c r="H113" s="5">
        <f t="shared" si="6"/>
        <v>17.59240795479359</v>
      </c>
      <c r="I113">
        <f t="shared" si="4"/>
        <v>97.561947045541032</v>
      </c>
      <c r="L113" s="5"/>
    </row>
    <row r="114" spans="1:12" x14ac:dyDescent="0.2">
      <c r="A114" s="2">
        <v>38487</v>
      </c>
      <c r="B114" s="9">
        <v>113</v>
      </c>
      <c r="C114">
        <v>216.1</v>
      </c>
      <c r="D114" s="5">
        <v>224.29999999999998</v>
      </c>
      <c r="E114" s="4">
        <v>52.98</v>
      </c>
      <c r="F114">
        <f t="shared" si="5"/>
        <v>223.39282008053792</v>
      </c>
      <c r="G114">
        <f t="shared" si="7"/>
        <v>-7.292820080537922</v>
      </c>
      <c r="H114" s="5">
        <f t="shared" si="6"/>
        <v>17.090232403027503</v>
      </c>
      <c r="I114">
        <f t="shared" si="4"/>
        <v>53.185224727097143</v>
      </c>
      <c r="L114" s="5"/>
    </row>
    <row r="115" spans="1:12" x14ac:dyDescent="0.2">
      <c r="A115" s="2">
        <v>38518</v>
      </c>
      <c r="B115" s="9">
        <v>114</v>
      </c>
      <c r="C115">
        <v>215.60000000000002</v>
      </c>
      <c r="D115" s="5">
        <v>216.1</v>
      </c>
      <c r="E115" s="4">
        <v>49.83</v>
      </c>
      <c r="F115">
        <f t="shared" si="5"/>
        <v>214.79069077968839</v>
      </c>
      <c r="G115">
        <f t="shared" si="7"/>
        <v>0.80930922031163277</v>
      </c>
      <c r="H115" s="5">
        <f t="shared" si="6"/>
        <v>-0.28582479529664617</v>
      </c>
      <c r="I115">
        <f t="shared" si="4"/>
        <v>0.65498141408142296</v>
      </c>
      <c r="L115" s="5"/>
    </row>
    <row r="116" spans="1:12" x14ac:dyDescent="0.2">
      <c r="A116" s="2">
        <v>38548</v>
      </c>
      <c r="B116" s="9">
        <v>115</v>
      </c>
      <c r="C116">
        <v>229</v>
      </c>
      <c r="D116" s="5">
        <v>215.60000000000002</v>
      </c>
      <c r="E116" s="4">
        <v>56.35</v>
      </c>
      <c r="F116">
        <f t="shared" si="5"/>
        <v>218.59364834702842</v>
      </c>
      <c r="G116">
        <f t="shared" si="7"/>
        <v>10.40635165297158</v>
      </c>
      <c r="H116" s="5">
        <f t="shared" si="6"/>
        <v>0.6921210542400078</v>
      </c>
      <c r="I116">
        <f t="shared" si="4"/>
        <v>108.29215472530433</v>
      </c>
      <c r="L116" s="5"/>
    </row>
    <row r="117" spans="1:12" x14ac:dyDescent="0.2">
      <c r="A117" s="2">
        <v>38579</v>
      </c>
      <c r="B117" s="9">
        <v>116</v>
      </c>
      <c r="C117">
        <v>248.60000000000002</v>
      </c>
      <c r="D117" s="5">
        <v>229</v>
      </c>
      <c r="E117" s="4">
        <v>59</v>
      </c>
      <c r="F117">
        <f t="shared" si="5"/>
        <v>228.45879751820118</v>
      </c>
      <c r="G117">
        <f t="shared" si="7"/>
        <v>20.141202481798842</v>
      </c>
      <c r="H117" s="5">
        <f t="shared" si="6"/>
        <v>10.690121285209983</v>
      </c>
      <c r="I117">
        <f t="shared" si="4"/>
        <v>405.66803741281984</v>
      </c>
      <c r="L117" s="5"/>
    </row>
    <row r="118" spans="1:12" x14ac:dyDescent="0.2">
      <c r="A118" s="2">
        <v>38610</v>
      </c>
      <c r="B118" s="9">
        <v>117</v>
      </c>
      <c r="C118">
        <v>290.3</v>
      </c>
      <c r="D118" s="5">
        <v>248.60000000000002</v>
      </c>
      <c r="E118" s="4">
        <v>64.989999999999995</v>
      </c>
      <c r="F118">
        <f t="shared" si="5"/>
        <v>250.00372184950112</v>
      </c>
      <c r="G118">
        <f t="shared" si="7"/>
        <v>40.296278150498893</v>
      </c>
      <c r="H118" s="5">
        <f t="shared" si="6"/>
        <v>24.524152208734936</v>
      </c>
      <c r="I118">
        <f t="shared" si="4"/>
        <v>1623.7900327823745</v>
      </c>
      <c r="L118" s="5"/>
    </row>
    <row r="119" spans="1:12" x14ac:dyDescent="0.2">
      <c r="A119" s="2">
        <v>38640</v>
      </c>
      <c r="B119" s="9">
        <v>118</v>
      </c>
      <c r="C119">
        <v>271.7</v>
      </c>
      <c r="D119" s="5">
        <v>290.3</v>
      </c>
      <c r="E119" s="4">
        <v>65.59</v>
      </c>
      <c r="F119">
        <f t="shared" si="5"/>
        <v>272.0958199754196</v>
      </c>
      <c r="G119">
        <f t="shared" si="7"/>
        <v>-0.395819975419613</v>
      </c>
      <c r="H119" s="5">
        <f t="shared" si="6"/>
        <v>50.351180556080216</v>
      </c>
      <c r="I119">
        <f t="shared" si="4"/>
        <v>0.15667345294118304</v>
      </c>
      <c r="L119" s="5"/>
    </row>
    <row r="120" spans="1:12" x14ac:dyDescent="0.2">
      <c r="A120" s="2">
        <v>38671</v>
      </c>
      <c r="B120" s="9">
        <v>119</v>
      </c>
      <c r="C120">
        <v>225.70000000000002</v>
      </c>
      <c r="D120" s="5">
        <v>271.7</v>
      </c>
      <c r="E120" s="4">
        <v>62.26</v>
      </c>
      <c r="F120">
        <f t="shared" si="5"/>
        <v>270.14173133038548</v>
      </c>
      <c r="G120">
        <f t="shared" si="7"/>
        <v>-44.441731330385466</v>
      </c>
      <c r="H120" s="5">
        <f t="shared" si="6"/>
        <v>20.248164052573273</v>
      </c>
      <c r="I120">
        <f t="shared" si="4"/>
        <v>1975.0674836421651</v>
      </c>
      <c r="L120" s="5"/>
    </row>
    <row r="121" spans="1:12" x14ac:dyDescent="0.2">
      <c r="A121" s="2">
        <v>38701</v>
      </c>
      <c r="B121" s="9">
        <v>120</v>
      </c>
      <c r="C121">
        <v>218.5</v>
      </c>
      <c r="D121" s="5">
        <v>225.70000000000002</v>
      </c>
      <c r="E121" s="4">
        <v>58.32</v>
      </c>
      <c r="F121">
        <f t="shared" si="5"/>
        <v>234.09936512193369</v>
      </c>
      <c r="G121">
        <f t="shared" si="7"/>
        <v>-15.599365121933687</v>
      </c>
      <c r="H121" s="5">
        <f t="shared" si="6"/>
        <v>-36.139984068830422</v>
      </c>
      <c r="I121">
        <f t="shared" si="4"/>
        <v>243.3401922074012</v>
      </c>
      <c r="L121" s="5"/>
    </row>
    <row r="122" spans="1:12" x14ac:dyDescent="0.2">
      <c r="A122" s="2">
        <v>38732</v>
      </c>
      <c r="B122" s="9">
        <v>121</v>
      </c>
      <c r="C122">
        <v>231.6</v>
      </c>
      <c r="D122" s="5">
        <v>218.5</v>
      </c>
      <c r="E122" s="4">
        <v>59.41</v>
      </c>
      <c r="F122">
        <f t="shared" si="5"/>
        <v>210.1792892207792</v>
      </c>
      <c r="G122">
        <f t="shared" si="7"/>
        <v>21.420710779220798</v>
      </c>
      <c r="H122" s="5">
        <f t="shared" si="6"/>
        <v>-30.41675859015416</v>
      </c>
      <c r="I122">
        <f t="shared" si="4"/>
        <v>458.84685028702609</v>
      </c>
      <c r="L122" s="5"/>
    </row>
    <row r="123" spans="1:12" x14ac:dyDescent="0.2">
      <c r="A123" s="2">
        <v>38763</v>
      </c>
      <c r="B123" s="9">
        <v>122</v>
      </c>
      <c r="C123">
        <v>227.99999999999997</v>
      </c>
      <c r="D123" s="5">
        <v>231.6</v>
      </c>
      <c r="E123" s="4">
        <v>65.489999999999995</v>
      </c>
      <c r="F123">
        <f t="shared" si="5"/>
        <v>227.72483512910912</v>
      </c>
      <c r="G123">
        <f t="shared" si="7"/>
        <v>0.27516487089084762</v>
      </c>
      <c r="H123" s="5">
        <f t="shared" si="6"/>
        <v>8.9498397572575925</v>
      </c>
      <c r="I123">
        <f t="shared" si="4"/>
        <v>7.5715706172376843E-2</v>
      </c>
      <c r="L123" s="5"/>
    </row>
    <row r="124" spans="1:12" x14ac:dyDescent="0.2">
      <c r="A124" s="2">
        <v>38791</v>
      </c>
      <c r="B124" s="9">
        <v>123</v>
      </c>
      <c r="C124">
        <v>242.49999999999997</v>
      </c>
      <c r="D124" s="5">
        <v>227.99999999999997</v>
      </c>
      <c r="E124" s="4">
        <v>61.63</v>
      </c>
      <c r="F124">
        <f t="shared" si="5"/>
        <v>235.9574148589497</v>
      </c>
      <c r="G124">
        <f t="shared" si="7"/>
        <v>6.5425851410502673</v>
      </c>
      <c r="H124" s="5">
        <f t="shared" si="6"/>
        <v>3.9445991713664603</v>
      </c>
      <c r="I124">
        <f t="shared" si="4"/>
        <v>42.805420327891746</v>
      </c>
      <c r="L124" s="5"/>
    </row>
    <row r="125" spans="1:12" x14ac:dyDescent="0.2">
      <c r="A125" s="2">
        <v>38822</v>
      </c>
      <c r="B125" s="9">
        <v>124</v>
      </c>
      <c r="C125">
        <v>274.2</v>
      </c>
      <c r="D125" s="5">
        <v>242.49999999999997</v>
      </c>
      <c r="E125" s="4">
        <v>62.69</v>
      </c>
      <c r="F125">
        <f t="shared" si="5"/>
        <v>241.06585827453659</v>
      </c>
      <c r="G125">
        <f t="shared" si="7"/>
        <v>33.134141725463394</v>
      </c>
      <c r="H125" s="5">
        <f t="shared" si="6"/>
        <v>8.1598708013105163</v>
      </c>
      <c r="I125">
        <f t="shared" si="4"/>
        <v>1097.8713478830944</v>
      </c>
      <c r="L125" s="5"/>
    </row>
    <row r="126" spans="1:12" x14ac:dyDescent="0.2">
      <c r="A126" s="2">
        <v>38852</v>
      </c>
      <c r="B126" s="9">
        <v>125</v>
      </c>
      <c r="C126">
        <v>290.7</v>
      </c>
      <c r="D126" s="5">
        <v>274.2</v>
      </c>
      <c r="E126" s="4">
        <v>69.44</v>
      </c>
      <c r="F126">
        <f t="shared" si="5"/>
        <v>266.00298617633263</v>
      </c>
      <c r="G126">
        <f t="shared" si="7"/>
        <v>24.697013823667362</v>
      </c>
      <c r="H126" s="5">
        <f t="shared" si="6"/>
        <v>36.479688754000705</v>
      </c>
      <c r="I126">
        <f t="shared" si="4"/>
        <v>609.9424918064168</v>
      </c>
      <c r="L126" s="5"/>
    </row>
    <row r="127" spans="1:12" x14ac:dyDescent="0.2">
      <c r="A127" s="2">
        <v>38883</v>
      </c>
      <c r="B127" s="9">
        <v>126</v>
      </c>
      <c r="C127">
        <v>288.5</v>
      </c>
      <c r="D127" s="5">
        <v>290.7</v>
      </c>
      <c r="E127" s="4">
        <v>70.84</v>
      </c>
      <c r="F127">
        <f t="shared" si="5"/>
        <v>286.09264497613492</v>
      </c>
      <c r="G127">
        <f t="shared" si="7"/>
        <v>2.4073550238650796</v>
      </c>
      <c r="H127" s="5">
        <f t="shared" si="6"/>
        <v>39.653686212807649</v>
      </c>
      <c r="I127">
        <f t="shared" si="4"/>
        <v>5.7953582109284376</v>
      </c>
      <c r="L127" s="5"/>
    </row>
    <row r="128" spans="1:12" x14ac:dyDescent="0.2">
      <c r="A128" s="2">
        <v>38913</v>
      </c>
      <c r="B128" s="9">
        <v>127</v>
      </c>
      <c r="C128">
        <v>298.09999999999997</v>
      </c>
      <c r="D128" s="5">
        <v>288.5</v>
      </c>
      <c r="E128" s="4">
        <v>70.95</v>
      </c>
      <c r="F128">
        <f t="shared" si="5"/>
        <v>286.76910945117947</v>
      </c>
      <c r="G128">
        <f t="shared" si="7"/>
        <v>11.330890548820491</v>
      </c>
      <c r="H128" s="5">
        <f t="shared" si="6"/>
        <v>18.665366371116214</v>
      </c>
      <c r="I128">
        <f t="shared" si="4"/>
        <v>128.38908062934954</v>
      </c>
      <c r="L128" s="5"/>
    </row>
    <row r="129" spans="1:12" x14ac:dyDescent="0.2">
      <c r="A129" s="2">
        <v>38944</v>
      </c>
      <c r="B129" s="9">
        <v>128</v>
      </c>
      <c r="C129">
        <v>295.2</v>
      </c>
      <c r="D129" s="5">
        <v>298.09999999999997</v>
      </c>
      <c r="E129" s="4">
        <v>74.41</v>
      </c>
      <c r="F129">
        <f t="shared" si="5"/>
        <v>287.60540120988338</v>
      </c>
      <c r="G129">
        <f t="shared" si="7"/>
        <v>7.5945987901166063</v>
      </c>
      <c r="H129" s="5">
        <f t="shared" si="6"/>
        <v>18.983690760978138</v>
      </c>
      <c r="I129">
        <f t="shared" si="4"/>
        <v>57.677930782840619</v>
      </c>
      <c r="L129" s="5"/>
    </row>
    <row r="130" spans="1:12" x14ac:dyDescent="0.2">
      <c r="A130" s="2">
        <v>38975</v>
      </c>
      <c r="B130" s="9">
        <v>129</v>
      </c>
      <c r="C130">
        <v>255.50000000000003</v>
      </c>
      <c r="D130" s="5">
        <v>295.2</v>
      </c>
      <c r="E130" s="4">
        <v>73.040000000000006</v>
      </c>
      <c r="F130">
        <f t="shared" si="5"/>
        <v>284.33026463579671</v>
      </c>
      <c r="G130">
        <f t="shared" si="7"/>
        <v>-28.830264635796681</v>
      </c>
      <c r="H130" s="5">
        <f t="shared" si="6"/>
        <v>15.377912002117643</v>
      </c>
      <c r="I130">
        <f t="shared" si="4"/>
        <v>831.18415897006867</v>
      </c>
      <c r="L130" s="5"/>
    </row>
    <row r="131" spans="1:12" x14ac:dyDescent="0.2">
      <c r="A131" s="2">
        <v>39005</v>
      </c>
      <c r="B131" s="9">
        <v>130</v>
      </c>
      <c r="C131">
        <v>224.5</v>
      </c>
      <c r="D131" s="5">
        <v>255.50000000000003</v>
      </c>
      <c r="E131" s="4">
        <v>63.8</v>
      </c>
      <c r="F131">
        <f t="shared" si="5"/>
        <v>252.44545134842903</v>
      </c>
      <c r="G131">
        <f t="shared" si="7"/>
        <v>-27.945451348429032</v>
      </c>
      <c r="H131" s="5">
        <f t="shared" si="6"/>
        <v>-22.525320714928448</v>
      </c>
      <c r="I131">
        <f t="shared" ref="I131:I181" si="8">G131^2</f>
        <v>780.94825106741393</v>
      </c>
      <c r="L131" s="5"/>
    </row>
    <row r="132" spans="1:12" x14ac:dyDescent="0.2">
      <c r="A132" s="2">
        <v>39036</v>
      </c>
      <c r="B132" s="9">
        <v>131</v>
      </c>
      <c r="C132">
        <v>222.9</v>
      </c>
      <c r="D132" s="5">
        <v>224.5</v>
      </c>
      <c r="E132" s="4">
        <v>58.89</v>
      </c>
      <c r="F132">
        <f t="shared" ref="F132:F181" si="9">M$3+M$4*D132+M$5*E132+M$7*H131</f>
        <v>217.0905674957549</v>
      </c>
      <c r="G132">
        <f t="shared" si="7"/>
        <v>5.8094325042451089</v>
      </c>
      <c r="H132" s="5">
        <f t="shared" ref="H132:H181" si="10">G131+M$7*H131</f>
        <v>-37.180832841549694</v>
      </c>
      <c r="I132">
        <f t="shared" si="8"/>
        <v>33.749506021379595</v>
      </c>
      <c r="L132" s="5"/>
    </row>
    <row r="133" spans="1:12" x14ac:dyDescent="0.2">
      <c r="A133" s="2">
        <v>39066</v>
      </c>
      <c r="B133" s="9">
        <v>132</v>
      </c>
      <c r="C133">
        <v>231.3</v>
      </c>
      <c r="D133" s="5">
        <v>222.9</v>
      </c>
      <c r="E133" s="4">
        <v>59.08</v>
      </c>
      <c r="F133">
        <f t="shared" si="9"/>
        <v>210.81482177221713</v>
      </c>
      <c r="G133">
        <f t="shared" ref="G133:G181" si="11">C133-F133</f>
        <v>20.485178227782882</v>
      </c>
      <c r="H133" s="5">
        <f t="shared" si="10"/>
        <v>-9.4347089607902657</v>
      </c>
      <c r="I133">
        <f t="shared" si="8"/>
        <v>419.64252702402979</v>
      </c>
      <c r="L133" s="5"/>
    </row>
    <row r="134" spans="1:12" x14ac:dyDescent="0.2">
      <c r="A134" s="2">
        <v>39097</v>
      </c>
      <c r="B134" s="9">
        <v>133</v>
      </c>
      <c r="C134">
        <v>224.00000000000003</v>
      </c>
      <c r="D134" s="5">
        <v>231.3</v>
      </c>
      <c r="E134" s="4">
        <v>61.96</v>
      </c>
      <c r="F134">
        <f t="shared" si="9"/>
        <v>230.200669489608</v>
      </c>
      <c r="G134">
        <f t="shared" si="11"/>
        <v>-6.200669489607975</v>
      </c>
      <c r="H134" s="5">
        <f t="shared" si="10"/>
        <v>16.616947553858871</v>
      </c>
      <c r="I134">
        <f t="shared" si="8"/>
        <v>38.448302119355226</v>
      </c>
      <c r="L134" s="5"/>
    </row>
    <row r="135" spans="1:12" x14ac:dyDescent="0.2">
      <c r="A135" s="2">
        <v>39128</v>
      </c>
      <c r="B135" s="9">
        <v>134</v>
      </c>
      <c r="C135">
        <v>227.8</v>
      </c>
      <c r="D135" s="5">
        <v>224.00000000000003</v>
      </c>
      <c r="E135" s="4">
        <v>54.51</v>
      </c>
      <c r="F135">
        <f t="shared" si="9"/>
        <v>225.48962255107935</v>
      </c>
      <c r="G135">
        <f t="shared" si="11"/>
        <v>2.3103774489206614</v>
      </c>
      <c r="H135" s="5">
        <f t="shared" si="10"/>
        <v>0.61227900747416175</v>
      </c>
      <c r="I135">
        <f t="shared" si="8"/>
        <v>5.3378439564811435</v>
      </c>
      <c r="L135" s="5"/>
    </row>
    <row r="136" spans="1:12" x14ac:dyDescent="0.2">
      <c r="A136" s="2">
        <v>39156</v>
      </c>
      <c r="B136" s="9">
        <v>135</v>
      </c>
      <c r="C136">
        <v>256.3</v>
      </c>
      <c r="D136" s="5">
        <v>227.8</v>
      </c>
      <c r="E136" s="4">
        <v>59.28</v>
      </c>
      <c r="F136">
        <f t="shared" si="9"/>
        <v>228.4601584876595</v>
      </c>
      <c r="G136">
        <f t="shared" si="11"/>
        <v>27.839841512340513</v>
      </c>
      <c r="H136" s="5">
        <f t="shared" si="10"/>
        <v>2.5614118419850676</v>
      </c>
      <c r="I136">
        <f t="shared" si="8"/>
        <v>775.05677543223806</v>
      </c>
      <c r="L136" s="5"/>
    </row>
    <row r="137" spans="1:12" x14ac:dyDescent="0.2">
      <c r="A137" s="2">
        <v>39187</v>
      </c>
      <c r="B137" s="9">
        <v>136</v>
      </c>
      <c r="C137">
        <v>284.5</v>
      </c>
      <c r="D137" s="5">
        <v>256.3</v>
      </c>
      <c r="E137" s="4">
        <v>60.44</v>
      </c>
      <c r="F137">
        <f t="shared" si="9"/>
        <v>241.75977566424862</v>
      </c>
      <c r="G137">
        <f t="shared" si="11"/>
        <v>42.740224335751378</v>
      </c>
      <c r="H137" s="5">
        <f t="shared" si="10"/>
        <v>28.890020367554392</v>
      </c>
      <c r="I137">
        <f t="shared" si="8"/>
        <v>1826.7267762703543</v>
      </c>
      <c r="L137" s="5"/>
    </row>
    <row r="138" spans="1:12" x14ac:dyDescent="0.2">
      <c r="A138" s="2">
        <v>39217</v>
      </c>
      <c r="B138" s="9">
        <v>137</v>
      </c>
      <c r="C138">
        <v>314.59999999999997</v>
      </c>
      <c r="D138" s="5">
        <v>284.5</v>
      </c>
      <c r="E138" s="4">
        <v>63.98</v>
      </c>
      <c r="F138">
        <f t="shared" si="9"/>
        <v>269.00033870180289</v>
      </c>
      <c r="G138">
        <f t="shared" si="11"/>
        <v>45.599661298197077</v>
      </c>
      <c r="H138" s="5">
        <f t="shared" si="10"/>
        <v>54.585132686448681</v>
      </c>
      <c r="I138">
        <f t="shared" si="8"/>
        <v>2079.3291105102921</v>
      </c>
      <c r="L138" s="5"/>
    </row>
    <row r="139" spans="1:12" x14ac:dyDescent="0.2">
      <c r="A139" s="2">
        <v>39248</v>
      </c>
      <c r="B139" s="9">
        <v>138</v>
      </c>
      <c r="C139">
        <v>305.60000000000002</v>
      </c>
      <c r="D139" s="5">
        <v>314.59999999999997</v>
      </c>
      <c r="E139" s="4">
        <v>63.45</v>
      </c>
      <c r="F139">
        <f t="shared" si="9"/>
        <v>289.74640570207123</v>
      </c>
      <c r="G139">
        <f t="shared" si="11"/>
        <v>15.853594297928794</v>
      </c>
      <c r="H139" s="5">
        <f t="shared" si="10"/>
        <v>67.979565699641029</v>
      </c>
      <c r="I139">
        <f t="shared" si="8"/>
        <v>251.33645216332036</v>
      </c>
      <c r="L139" s="5"/>
    </row>
    <row r="140" spans="1:12" x14ac:dyDescent="0.2">
      <c r="A140" s="2">
        <v>39278</v>
      </c>
      <c r="B140" s="9">
        <v>139</v>
      </c>
      <c r="C140">
        <v>296.5</v>
      </c>
      <c r="D140" s="5">
        <v>305.60000000000002</v>
      </c>
      <c r="E140" s="4">
        <v>67.489999999999995</v>
      </c>
      <c r="F140">
        <f t="shared" si="9"/>
        <v>298.80010599028202</v>
      </c>
      <c r="G140">
        <f t="shared" si="11"/>
        <v>-2.3001059902820202</v>
      </c>
      <c r="H140" s="5">
        <f t="shared" si="10"/>
        <v>43.725216234781612</v>
      </c>
      <c r="I140">
        <f t="shared" si="8"/>
        <v>5.2904875665312332</v>
      </c>
      <c r="L140" s="5"/>
    </row>
    <row r="141" spans="1:12" x14ac:dyDescent="0.2">
      <c r="A141" s="2">
        <v>39309</v>
      </c>
      <c r="B141" s="9">
        <v>140</v>
      </c>
      <c r="C141">
        <v>278.60000000000002</v>
      </c>
      <c r="D141" s="5">
        <v>296.5</v>
      </c>
      <c r="E141" s="4">
        <v>74.12</v>
      </c>
      <c r="F141">
        <f t="shared" si="9"/>
        <v>296.79490989707006</v>
      </c>
      <c r="G141">
        <f t="shared" si="11"/>
        <v>-18.194909897070033</v>
      </c>
      <c r="H141" s="5">
        <f t="shared" si="10"/>
        <v>15.62723266597844</v>
      </c>
      <c r="I141">
        <f t="shared" si="8"/>
        <v>331.05474616249705</v>
      </c>
      <c r="L141" s="5"/>
    </row>
    <row r="142" spans="1:12" x14ac:dyDescent="0.2">
      <c r="A142" s="2">
        <v>39340</v>
      </c>
      <c r="B142" s="9">
        <v>141</v>
      </c>
      <c r="C142">
        <v>280.3</v>
      </c>
      <c r="D142" s="5">
        <v>278.60000000000002</v>
      </c>
      <c r="E142" s="4">
        <v>72.36</v>
      </c>
      <c r="F142">
        <f t="shared" si="9"/>
        <v>275.66572470827145</v>
      </c>
      <c r="G142">
        <f t="shared" si="11"/>
        <v>4.6342752917285566</v>
      </c>
      <c r="H142" s="5">
        <f t="shared" si="10"/>
        <v>-11.787744504018875</v>
      </c>
      <c r="I142">
        <f t="shared" si="8"/>
        <v>21.476507479525797</v>
      </c>
      <c r="L142" s="5"/>
    </row>
    <row r="143" spans="1:12" x14ac:dyDescent="0.2">
      <c r="A143" s="2">
        <v>39370</v>
      </c>
      <c r="B143" s="9">
        <v>142</v>
      </c>
      <c r="C143">
        <v>280.3</v>
      </c>
      <c r="D143" s="5">
        <v>280.3</v>
      </c>
      <c r="E143" s="4">
        <v>79.91</v>
      </c>
      <c r="F143">
        <f t="shared" si="9"/>
        <v>277.92045408286288</v>
      </c>
      <c r="G143">
        <f t="shared" si="11"/>
        <v>2.3795459171371363</v>
      </c>
      <c r="H143" s="5">
        <f t="shared" si="10"/>
        <v>-0.19869995491918147</v>
      </c>
      <c r="I143">
        <f t="shared" si="8"/>
        <v>5.6622387717640148</v>
      </c>
      <c r="L143" s="5"/>
    </row>
    <row r="144" spans="1:12" x14ac:dyDescent="0.2">
      <c r="A144" s="2">
        <v>39401</v>
      </c>
      <c r="B144" s="9">
        <v>143</v>
      </c>
      <c r="C144">
        <v>308</v>
      </c>
      <c r="D144" s="5">
        <v>280.3</v>
      </c>
      <c r="E144" s="4">
        <v>85.8</v>
      </c>
      <c r="F144">
        <f t="shared" si="9"/>
        <v>292.71004399627805</v>
      </c>
      <c r="G144">
        <f t="shared" si="11"/>
        <v>15.289956003721954</v>
      </c>
      <c r="H144" s="5">
        <f t="shared" si="10"/>
        <v>2.2980789356202718</v>
      </c>
      <c r="I144">
        <f t="shared" si="8"/>
        <v>233.78275459575303</v>
      </c>
      <c r="L144" s="5"/>
    </row>
    <row r="145" spans="1:12" x14ac:dyDescent="0.2">
      <c r="A145" s="2">
        <v>39431</v>
      </c>
      <c r="B145" s="9">
        <v>144</v>
      </c>
      <c r="C145">
        <v>301.79999999999995</v>
      </c>
      <c r="D145" s="5">
        <v>308</v>
      </c>
      <c r="E145" s="4">
        <v>94.77</v>
      </c>
      <c r="F145">
        <f t="shared" si="9"/>
        <v>319.24905630676983</v>
      </c>
      <c r="G145">
        <f t="shared" si="11"/>
        <v>-17.449056306769876</v>
      </c>
      <c r="H145" s="5">
        <f t="shared" si="10"/>
        <v>16.232168367326267</v>
      </c>
      <c r="I145">
        <f t="shared" si="8"/>
        <v>304.46956599682557</v>
      </c>
      <c r="L145" s="5"/>
    </row>
    <row r="146" spans="1:12" x14ac:dyDescent="0.2">
      <c r="A146" s="2">
        <v>39462</v>
      </c>
      <c r="B146" s="9">
        <v>145</v>
      </c>
      <c r="C146">
        <v>304.3</v>
      </c>
      <c r="D146" s="5">
        <v>301.79999999999995</v>
      </c>
      <c r="E146" s="4">
        <v>91.69</v>
      </c>
      <c r="F146">
        <f t="shared" si="9"/>
        <v>317.42358727956355</v>
      </c>
      <c r="G146">
        <f t="shared" si="11"/>
        <v>-13.123587279563537</v>
      </c>
      <c r="H146" s="5">
        <f t="shared" si="10"/>
        <v>-10.793867276166107</v>
      </c>
      <c r="I146">
        <f t="shared" si="8"/>
        <v>172.2285430843219</v>
      </c>
      <c r="L146" s="5"/>
    </row>
    <row r="147" spans="1:12" x14ac:dyDescent="0.2">
      <c r="A147" s="2">
        <v>39493</v>
      </c>
      <c r="B147" s="9">
        <v>146</v>
      </c>
      <c r="C147">
        <v>302.8</v>
      </c>
      <c r="D147" s="5">
        <v>304.3</v>
      </c>
      <c r="E147" s="4">
        <v>92.97</v>
      </c>
      <c r="F147">
        <f t="shared" si="9"/>
        <v>309.44748027940648</v>
      </c>
      <c r="G147">
        <f t="shared" si="11"/>
        <v>-6.6474802794064658</v>
      </c>
      <c r="H147" s="5">
        <f t="shared" si="10"/>
        <v>-17.54907286279164</v>
      </c>
      <c r="I147">
        <f t="shared" si="8"/>
        <v>44.188994065097866</v>
      </c>
      <c r="L147" s="5"/>
    </row>
    <row r="148" spans="1:12" x14ac:dyDescent="0.2">
      <c r="A148" s="2">
        <v>39522</v>
      </c>
      <c r="B148" s="9">
        <v>147</v>
      </c>
      <c r="C148">
        <v>324.40000000000003</v>
      </c>
      <c r="D148" s="5">
        <v>302.8</v>
      </c>
      <c r="E148" s="4">
        <v>95.39</v>
      </c>
      <c r="F148">
        <f t="shared" si="9"/>
        <v>310.248281022507</v>
      </c>
      <c r="G148">
        <f t="shared" si="11"/>
        <v>14.151718977493033</v>
      </c>
      <c r="H148" s="5">
        <f t="shared" si="10"/>
        <v>-13.842600153151038</v>
      </c>
      <c r="I148">
        <f t="shared" si="8"/>
        <v>200.27115001793646</v>
      </c>
      <c r="L148" s="5"/>
    </row>
    <row r="149" spans="1:12" x14ac:dyDescent="0.2">
      <c r="A149" s="2">
        <v>39553</v>
      </c>
      <c r="B149" s="9">
        <v>148</v>
      </c>
      <c r="C149">
        <v>345.8</v>
      </c>
      <c r="D149" s="5">
        <v>324.40000000000003</v>
      </c>
      <c r="E149" s="4">
        <v>105.45</v>
      </c>
      <c r="F149">
        <f t="shared" si="9"/>
        <v>336.88850407792421</v>
      </c>
      <c r="G149">
        <f t="shared" si="11"/>
        <v>8.911495922075801</v>
      </c>
      <c r="H149" s="5">
        <f t="shared" si="10"/>
        <v>8.4762529147011083</v>
      </c>
      <c r="I149">
        <f t="shared" si="8"/>
        <v>79.414759569173626</v>
      </c>
      <c r="L149" s="5"/>
    </row>
    <row r="150" spans="1:12" x14ac:dyDescent="0.2">
      <c r="A150" s="2">
        <v>39583</v>
      </c>
      <c r="B150" s="9">
        <v>149</v>
      </c>
      <c r="C150">
        <v>376.6</v>
      </c>
      <c r="D150" s="5">
        <v>345.8</v>
      </c>
      <c r="E150" s="4">
        <v>112.58</v>
      </c>
      <c r="F150">
        <f t="shared" si="9"/>
        <v>366.09247677660005</v>
      </c>
      <c r="G150">
        <f t="shared" si="11"/>
        <v>10.507523223399971</v>
      </c>
      <c r="H150" s="5">
        <f t="shared" si="10"/>
        <v>12.386759617103255</v>
      </c>
      <c r="I150">
        <f t="shared" si="8"/>
        <v>110.40804429028972</v>
      </c>
      <c r="L150" s="5"/>
    </row>
    <row r="151" spans="1:12" x14ac:dyDescent="0.2">
      <c r="A151" s="2">
        <v>39614</v>
      </c>
      <c r="B151" s="9">
        <v>150</v>
      </c>
      <c r="C151">
        <v>405.40000000000003</v>
      </c>
      <c r="D151" s="5">
        <v>376.6</v>
      </c>
      <c r="E151" s="4">
        <v>125.4</v>
      </c>
      <c r="F151">
        <f t="shared" si="9"/>
        <v>400.91717711253159</v>
      </c>
      <c r="G151">
        <f t="shared" si="11"/>
        <v>4.4828228874684442</v>
      </c>
      <c r="H151" s="5">
        <f t="shared" si="10"/>
        <v>15.586094666412306</v>
      </c>
      <c r="I151">
        <f t="shared" si="8"/>
        <v>20.095701040410919</v>
      </c>
      <c r="L151" s="5"/>
    </row>
    <row r="152" spans="1:12" x14ac:dyDescent="0.2">
      <c r="A152" s="2">
        <v>39644</v>
      </c>
      <c r="B152" s="9">
        <v>151</v>
      </c>
      <c r="C152">
        <v>406.20000000000005</v>
      </c>
      <c r="D152" s="5">
        <v>405.40000000000003</v>
      </c>
      <c r="E152" s="4">
        <v>133.88</v>
      </c>
      <c r="F152">
        <f t="shared" si="9"/>
        <v>427.31532230985516</v>
      </c>
      <c r="G152">
        <f t="shared" si="11"/>
        <v>-21.115322309855117</v>
      </c>
      <c r="H152" s="5">
        <f t="shared" si="10"/>
        <v>10.873121700697489</v>
      </c>
      <c r="I152">
        <f t="shared" si="8"/>
        <v>445.85683624906522</v>
      </c>
      <c r="L152" s="5"/>
    </row>
    <row r="153" spans="1:12" x14ac:dyDescent="0.2">
      <c r="A153" s="2">
        <v>39675</v>
      </c>
      <c r="B153" s="9">
        <v>152</v>
      </c>
      <c r="C153">
        <v>377.9</v>
      </c>
      <c r="D153" s="5">
        <v>406.20000000000005</v>
      </c>
      <c r="E153" s="4">
        <v>133.37</v>
      </c>
      <c r="F153">
        <f t="shared" si="9"/>
        <v>424.80922905681393</v>
      </c>
      <c r="G153">
        <f t="shared" si="11"/>
        <v>-46.909229056813956</v>
      </c>
      <c r="H153" s="5">
        <f t="shared" si="10"/>
        <v>-16.657342412569147</v>
      </c>
      <c r="I153">
        <f t="shared" si="8"/>
        <v>2200.4757707046388</v>
      </c>
      <c r="L153" s="5"/>
    </row>
    <row r="154" spans="1:12" x14ac:dyDescent="0.2">
      <c r="A154" s="2">
        <v>39706</v>
      </c>
      <c r="B154" s="9">
        <v>153</v>
      </c>
      <c r="C154">
        <v>370.3</v>
      </c>
      <c r="D154" s="5">
        <v>377.9</v>
      </c>
      <c r="E154" s="4">
        <v>116.67</v>
      </c>
      <c r="F154">
        <f t="shared" si="9"/>
        <v>374.61094073920162</v>
      </c>
      <c r="G154">
        <f t="shared" si="11"/>
        <v>-4.3109407392016124</v>
      </c>
      <c r="H154" s="5">
        <f t="shared" si="10"/>
        <v>-53.738739445967305</v>
      </c>
      <c r="I154">
        <f t="shared" si="8"/>
        <v>18.584210056908145</v>
      </c>
      <c r="L154" s="5"/>
    </row>
    <row r="155" spans="1:12" x14ac:dyDescent="0.2">
      <c r="A155" s="2">
        <v>39736</v>
      </c>
      <c r="B155" s="9">
        <v>154</v>
      </c>
      <c r="C155">
        <v>305.10000000000002</v>
      </c>
      <c r="D155" s="5">
        <v>370.3</v>
      </c>
      <c r="E155" s="4">
        <v>104.11</v>
      </c>
      <c r="F155">
        <f t="shared" si="9"/>
        <v>335.19580767434343</v>
      </c>
      <c r="G155">
        <f t="shared" si="11"/>
        <v>-30.095807674343405</v>
      </c>
      <c r="H155" s="5">
        <f t="shared" si="10"/>
        <v>-26.343823912048205</v>
      </c>
      <c r="I155">
        <f t="shared" si="8"/>
        <v>905.75763957106733</v>
      </c>
      <c r="L155" s="5"/>
    </row>
    <row r="156" spans="1:12" x14ac:dyDescent="0.2">
      <c r="A156" s="2">
        <v>39767</v>
      </c>
      <c r="B156" s="9">
        <v>155</v>
      </c>
      <c r="C156">
        <v>214.7</v>
      </c>
      <c r="D156" s="5">
        <v>305.10000000000002</v>
      </c>
      <c r="E156" s="4">
        <v>76.61</v>
      </c>
      <c r="F156">
        <f t="shared" si="9"/>
        <v>275.48572896348014</v>
      </c>
      <c r="G156">
        <f t="shared" si="11"/>
        <v>-60.785728963480153</v>
      </c>
      <c r="H156" s="5">
        <f t="shared" si="10"/>
        <v>-40.896775478283168</v>
      </c>
      <c r="I156">
        <f t="shared" si="8"/>
        <v>3694.9048456216701</v>
      </c>
      <c r="L156" s="5"/>
    </row>
    <row r="157" spans="1:12" x14ac:dyDescent="0.2">
      <c r="A157" s="2">
        <v>39797</v>
      </c>
      <c r="B157" s="9">
        <v>156</v>
      </c>
      <c r="C157">
        <v>168.70000000000002</v>
      </c>
      <c r="D157" s="5">
        <v>214.7</v>
      </c>
      <c r="E157" s="4">
        <v>57.31</v>
      </c>
      <c r="F157">
        <f t="shared" si="9"/>
        <v>203.24692448174866</v>
      </c>
      <c r="G157">
        <f t="shared" si="11"/>
        <v>-34.546924481748647</v>
      </c>
      <c r="H157" s="5">
        <f t="shared" si="10"/>
        <v>-77.553406909576253</v>
      </c>
      <c r="I157">
        <f t="shared" si="8"/>
        <v>1193.4899911476441</v>
      </c>
      <c r="L157" s="5"/>
    </row>
    <row r="158" spans="1:12" x14ac:dyDescent="0.2">
      <c r="A158" s="2">
        <v>39828</v>
      </c>
      <c r="B158" s="9">
        <v>157</v>
      </c>
      <c r="C158">
        <v>178.8</v>
      </c>
      <c r="D158" s="5">
        <v>168.70000000000002</v>
      </c>
      <c r="E158" s="4">
        <v>41.12</v>
      </c>
      <c r="F158">
        <f t="shared" si="9"/>
        <v>143.64041143448642</v>
      </c>
      <c r="G158">
        <f t="shared" si="11"/>
        <v>35.159588565513587</v>
      </c>
      <c r="H158" s="5">
        <f t="shared" si="10"/>
        <v>-66.343821314674912</v>
      </c>
      <c r="I158">
        <f t="shared" si="8"/>
        <v>1236.1966680961939</v>
      </c>
      <c r="J158">
        <f>ABS(G158)</f>
        <v>35.159588565513587</v>
      </c>
      <c r="K158">
        <f>100*J158/C158</f>
        <v>19.664199421428179</v>
      </c>
      <c r="L158" s="5"/>
    </row>
    <row r="159" spans="1:12" x14ac:dyDescent="0.2">
      <c r="A159" s="2">
        <v>39859</v>
      </c>
      <c r="B159" s="9">
        <v>158</v>
      </c>
      <c r="C159">
        <v>192.3</v>
      </c>
      <c r="D159" s="5">
        <v>178.8</v>
      </c>
      <c r="E159" s="4">
        <v>41.71</v>
      </c>
      <c r="F159">
        <f t="shared" si="9"/>
        <v>152.97124636045686</v>
      </c>
      <c r="G159">
        <f t="shared" si="11"/>
        <v>39.328753639543152</v>
      </c>
      <c r="H159" s="5">
        <f t="shared" si="10"/>
        <v>7.9586218264968736</v>
      </c>
      <c r="I159">
        <f t="shared" si="8"/>
        <v>1546.7508628398787</v>
      </c>
      <c r="J159">
        <f t="shared" ref="J159:J181" si="12">ABS(G159)</f>
        <v>39.328753639543152</v>
      </c>
      <c r="K159">
        <f t="shared" ref="K159:K181" si="13">100*J159/C159</f>
        <v>20.451769963360974</v>
      </c>
      <c r="L159" s="5"/>
    </row>
    <row r="160" spans="1:12" x14ac:dyDescent="0.2">
      <c r="A160" s="2">
        <v>39887</v>
      </c>
      <c r="B160" s="9">
        <v>159</v>
      </c>
      <c r="C160">
        <v>195.9</v>
      </c>
      <c r="D160" s="5">
        <v>192.3</v>
      </c>
      <c r="E160" s="4">
        <v>39.090000000000003</v>
      </c>
      <c r="F160">
        <f t="shared" si="9"/>
        <v>183.95492262373506</v>
      </c>
      <c r="G160">
        <f t="shared" si="11"/>
        <v>11.945077376264948</v>
      </c>
      <c r="H160" s="5">
        <f t="shared" si="10"/>
        <v>42.591788588406871</v>
      </c>
      <c r="I160">
        <f t="shared" si="8"/>
        <v>142.68487352495669</v>
      </c>
      <c r="J160">
        <f t="shared" si="12"/>
        <v>11.945077376264948</v>
      </c>
      <c r="K160">
        <f t="shared" si="13"/>
        <v>6.0975382216768494</v>
      </c>
      <c r="L160" s="5"/>
    </row>
    <row r="161" spans="1:12" x14ac:dyDescent="0.2">
      <c r="A161" s="2">
        <v>39918</v>
      </c>
      <c r="B161" s="9">
        <v>160</v>
      </c>
      <c r="C161">
        <v>204.9</v>
      </c>
      <c r="D161" s="5">
        <v>195.9</v>
      </c>
      <c r="E161" s="4">
        <v>47.94</v>
      </c>
      <c r="F161">
        <f t="shared" si="9"/>
        <v>214.56649572707607</v>
      </c>
      <c r="G161">
        <f t="shared" si="11"/>
        <v>-9.6664957270760681</v>
      </c>
      <c r="H161" s="5">
        <f t="shared" si="10"/>
        <v>29.407710697511764</v>
      </c>
      <c r="I161">
        <f t="shared" si="8"/>
        <v>93.441139641579881</v>
      </c>
      <c r="J161">
        <f t="shared" si="12"/>
        <v>9.6664957270760681</v>
      </c>
      <c r="K161">
        <f t="shared" si="13"/>
        <v>4.7176650693392226</v>
      </c>
      <c r="L161" s="5"/>
    </row>
    <row r="162" spans="1:12" x14ac:dyDescent="0.2">
      <c r="A162" s="2">
        <v>39948</v>
      </c>
      <c r="B162" s="9">
        <v>161</v>
      </c>
      <c r="C162">
        <v>226.6</v>
      </c>
      <c r="D162" s="5">
        <v>204.9</v>
      </c>
      <c r="E162" s="4">
        <v>49.65</v>
      </c>
      <c r="F162">
        <f t="shared" si="9"/>
        <v>215.39852651908095</v>
      </c>
      <c r="G162">
        <f t="shared" si="11"/>
        <v>11.201473480919049</v>
      </c>
      <c r="H162" s="5">
        <f t="shared" si="10"/>
        <v>2.3906656589037549</v>
      </c>
      <c r="I162">
        <f t="shared" si="8"/>
        <v>125.47300814373271</v>
      </c>
      <c r="J162">
        <f t="shared" si="12"/>
        <v>11.201473480919049</v>
      </c>
      <c r="K162">
        <f t="shared" si="13"/>
        <v>4.943280441711849</v>
      </c>
      <c r="L162" s="5"/>
    </row>
    <row r="163" spans="1:12" x14ac:dyDescent="0.2">
      <c r="A163" s="2">
        <v>39979</v>
      </c>
      <c r="B163" s="9">
        <v>162</v>
      </c>
      <c r="C163">
        <v>263.09999999999997</v>
      </c>
      <c r="D163" s="5">
        <v>226.6</v>
      </c>
      <c r="E163" s="4">
        <v>59.03</v>
      </c>
      <c r="F163">
        <f t="shared" si="9"/>
        <v>228.32013630086678</v>
      </c>
      <c r="G163">
        <f t="shared" si="11"/>
        <v>34.779863699133188</v>
      </c>
      <c r="H163" s="5">
        <f t="shared" si="10"/>
        <v>12.181646401069589</v>
      </c>
      <c r="I163">
        <f t="shared" si="8"/>
        <v>1209.6389189302824</v>
      </c>
      <c r="J163">
        <f t="shared" si="12"/>
        <v>34.779863699133188</v>
      </c>
      <c r="K163">
        <f t="shared" si="13"/>
        <v>13.219256442087874</v>
      </c>
      <c r="L163" s="5"/>
    </row>
    <row r="164" spans="1:12" x14ac:dyDescent="0.2">
      <c r="A164" s="2">
        <v>40009</v>
      </c>
      <c r="B164" s="9">
        <v>163</v>
      </c>
      <c r="C164">
        <v>252.70000000000002</v>
      </c>
      <c r="D164" s="5">
        <v>263.09999999999997</v>
      </c>
      <c r="E164" s="4">
        <v>69.64</v>
      </c>
      <c r="F164">
        <f t="shared" si="9"/>
        <v>263.89412665906059</v>
      </c>
      <c r="G164">
        <f t="shared" si="11"/>
        <v>-11.194126659060572</v>
      </c>
      <c r="H164" s="5">
        <f t="shared" si="10"/>
        <v>39.774338723571717</v>
      </c>
      <c r="I164">
        <f t="shared" si="8"/>
        <v>125.3084716590906</v>
      </c>
      <c r="J164">
        <f t="shared" si="12"/>
        <v>11.194126659060572</v>
      </c>
      <c r="K164">
        <f t="shared" si="13"/>
        <v>4.4298087293472772</v>
      </c>
      <c r="L164" s="5"/>
    </row>
    <row r="165" spans="1:12" x14ac:dyDescent="0.2">
      <c r="A165" s="2">
        <v>40040</v>
      </c>
      <c r="B165" s="9">
        <v>164</v>
      </c>
      <c r="C165">
        <v>261.60000000000002</v>
      </c>
      <c r="D165" s="5">
        <v>252.70000000000002</v>
      </c>
      <c r="E165" s="4">
        <v>64.150000000000006</v>
      </c>
      <c r="F165">
        <f t="shared" si="9"/>
        <v>262.01058575991112</v>
      </c>
      <c r="G165">
        <f t="shared" si="11"/>
        <v>-0.41058575991110047</v>
      </c>
      <c r="H165" s="5">
        <f t="shared" si="10"/>
        <v>5.1133522176038291</v>
      </c>
      <c r="I165">
        <f t="shared" si="8"/>
        <v>0.16858066624177584</v>
      </c>
      <c r="J165">
        <f t="shared" si="12"/>
        <v>0.41058575991110047</v>
      </c>
      <c r="K165">
        <f t="shared" si="13"/>
        <v>0.15695174308528304</v>
      </c>
      <c r="L165" s="5"/>
    </row>
    <row r="166" spans="1:12" x14ac:dyDescent="0.2">
      <c r="A166" s="2">
        <v>40071</v>
      </c>
      <c r="B166" s="9">
        <v>165</v>
      </c>
      <c r="C166">
        <v>255.39999999999998</v>
      </c>
      <c r="D166" s="5">
        <v>261.60000000000002</v>
      </c>
      <c r="E166" s="4">
        <v>71.05</v>
      </c>
      <c r="F166">
        <f t="shared" si="9"/>
        <v>262.84526014965235</v>
      </c>
      <c r="G166">
        <f t="shared" si="11"/>
        <v>-7.4452601496523698</v>
      </c>
      <c r="H166" s="5">
        <f t="shared" si="10"/>
        <v>1.6858886493064693</v>
      </c>
      <c r="I166">
        <f t="shared" si="8"/>
        <v>55.431898696001632</v>
      </c>
      <c r="J166">
        <f t="shared" si="12"/>
        <v>7.4452601496523698</v>
      </c>
      <c r="K166">
        <f t="shared" si="13"/>
        <v>2.915137098532643</v>
      </c>
      <c r="L166" s="5"/>
    </row>
    <row r="167" spans="1:12" x14ac:dyDescent="0.2">
      <c r="A167" s="2">
        <v>40101</v>
      </c>
      <c r="B167" s="9">
        <v>166</v>
      </c>
      <c r="C167">
        <v>255.10000000000002</v>
      </c>
      <c r="D167" s="5">
        <v>255.39999999999998</v>
      </c>
      <c r="E167" s="4">
        <v>69.41</v>
      </c>
      <c r="F167">
        <f t="shared" si="9"/>
        <v>256.35568640832406</v>
      </c>
      <c r="G167">
        <f t="shared" si="11"/>
        <v>-1.2556864083240384</v>
      </c>
      <c r="H167" s="5">
        <f t="shared" si="10"/>
        <v>-6.7540458034367177</v>
      </c>
      <c r="I167">
        <f t="shared" si="8"/>
        <v>1.5767483560497237</v>
      </c>
      <c r="J167">
        <f t="shared" si="12"/>
        <v>1.2556864083240384</v>
      </c>
      <c r="K167">
        <f t="shared" si="13"/>
        <v>0.49223300992710245</v>
      </c>
      <c r="L167" s="5"/>
    </row>
    <row r="168" spans="1:12" x14ac:dyDescent="0.2">
      <c r="A168" s="2">
        <v>40132</v>
      </c>
      <c r="B168" s="9">
        <v>167</v>
      </c>
      <c r="C168">
        <v>265.09999999999997</v>
      </c>
      <c r="D168" s="5">
        <v>255.10000000000002</v>
      </c>
      <c r="E168" s="4">
        <v>75.72</v>
      </c>
      <c r="F168">
        <f t="shared" si="9"/>
        <v>263.53840940366797</v>
      </c>
      <c r="G168">
        <f t="shared" si="11"/>
        <v>1.561590596331996</v>
      </c>
      <c r="H168" s="5">
        <f t="shared" si="10"/>
        <v>-4.0248451877330922</v>
      </c>
      <c r="I168">
        <f t="shared" si="8"/>
        <v>2.4385651905525192</v>
      </c>
      <c r="J168">
        <f t="shared" si="12"/>
        <v>1.561590596331996</v>
      </c>
      <c r="K168">
        <f t="shared" si="13"/>
        <v>0.58905718458392919</v>
      </c>
      <c r="L168" s="5"/>
    </row>
    <row r="169" spans="1:12" x14ac:dyDescent="0.2">
      <c r="A169" s="2">
        <v>40162</v>
      </c>
      <c r="B169" s="9">
        <v>168</v>
      </c>
      <c r="C169">
        <v>260.70000000000005</v>
      </c>
      <c r="D169" s="5">
        <v>265.09999999999997</v>
      </c>
      <c r="E169" s="4">
        <v>77.989999999999995</v>
      </c>
      <c r="F169">
        <f t="shared" si="9"/>
        <v>272.21851582937751</v>
      </c>
      <c r="G169">
        <f t="shared" si="11"/>
        <v>-11.518515829377463</v>
      </c>
      <c r="H169" s="5">
        <f t="shared" si="10"/>
        <v>-8.859593063857174E-2</v>
      </c>
      <c r="I169">
        <f t="shared" si="8"/>
        <v>132.6762069116192</v>
      </c>
      <c r="J169">
        <f t="shared" si="12"/>
        <v>11.518515829377463</v>
      </c>
      <c r="K169">
        <f t="shared" si="13"/>
        <v>4.418302964855183</v>
      </c>
      <c r="L169" s="5"/>
    </row>
    <row r="170" spans="1:12" x14ac:dyDescent="0.2">
      <c r="A170" s="2">
        <v>40193</v>
      </c>
      <c r="B170" s="9">
        <v>169</v>
      </c>
      <c r="C170">
        <v>271.5</v>
      </c>
      <c r="D170" s="5">
        <v>260.70000000000005</v>
      </c>
      <c r="E170" s="4">
        <v>74.47</v>
      </c>
      <c r="F170">
        <f t="shared" si="9"/>
        <v>266.20870285074494</v>
      </c>
      <c r="G170">
        <f t="shared" si="11"/>
        <v>5.2912971492550582</v>
      </c>
      <c r="H170" s="5">
        <f t="shared" si="10"/>
        <v>-11.554840160939278</v>
      </c>
      <c r="I170">
        <f t="shared" si="8"/>
        <v>27.997825521714706</v>
      </c>
      <c r="J170">
        <f t="shared" si="12"/>
        <v>5.2912971492550582</v>
      </c>
      <c r="K170">
        <f t="shared" si="13"/>
        <v>1.948912393832434</v>
      </c>
      <c r="L170" s="5"/>
    </row>
    <row r="171" spans="1:12" x14ac:dyDescent="0.2">
      <c r="A171" s="2">
        <v>40224</v>
      </c>
      <c r="B171" s="9">
        <v>170</v>
      </c>
      <c r="C171">
        <v>264.40000000000003</v>
      </c>
      <c r="D171" s="5">
        <v>271.5</v>
      </c>
      <c r="E171" s="4">
        <v>78.33</v>
      </c>
      <c r="F171">
        <f t="shared" si="9"/>
        <v>272.07384507565195</v>
      </c>
      <c r="G171">
        <f t="shared" si="11"/>
        <v>-7.6738450756519114</v>
      </c>
      <c r="H171" s="5">
        <f t="shared" si="10"/>
        <v>0.55381268326995414</v>
      </c>
      <c r="I171">
        <f t="shared" si="8"/>
        <v>58.887898245107088</v>
      </c>
      <c r="J171">
        <f t="shared" si="12"/>
        <v>7.6738450756519114</v>
      </c>
      <c r="K171">
        <f t="shared" si="13"/>
        <v>2.9023619802011762</v>
      </c>
      <c r="L171" s="5"/>
    </row>
    <row r="172" spans="1:12" x14ac:dyDescent="0.2">
      <c r="A172" s="2">
        <v>40252</v>
      </c>
      <c r="B172" s="9">
        <v>171</v>
      </c>
      <c r="C172">
        <v>277.2</v>
      </c>
      <c r="D172" s="5">
        <v>264.40000000000003</v>
      </c>
      <c r="E172" s="4">
        <v>76.39</v>
      </c>
      <c r="F172">
        <f t="shared" si="9"/>
        <v>271.11047946430165</v>
      </c>
      <c r="G172">
        <f t="shared" si="11"/>
        <v>6.0895205356983411</v>
      </c>
      <c r="H172" s="5">
        <f t="shared" si="10"/>
        <v>-7.4467818755112303</v>
      </c>
      <c r="I172">
        <f t="shared" si="8"/>
        <v>37.082260354691812</v>
      </c>
      <c r="J172">
        <f t="shared" si="12"/>
        <v>6.0895205356983411</v>
      </c>
      <c r="K172">
        <f t="shared" si="13"/>
        <v>2.1967967300499067</v>
      </c>
      <c r="L172" s="5"/>
    </row>
    <row r="173" spans="1:12" x14ac:dyDescent="0.2">
      <c r="A173" s="2">
        <v>40283</v>
      </c>
      <c r="B173" s="9">
        <v>172</v>
      </c>
      <c r="C173">
        <v>284.8</v>
      </c>
      <c r="D173" s="5">
        <v>277.2</v>
      </c>
      <c r="E173" s="4">
        <v>81.2</v>
      </c>
      <c r="F173">
        <f t="shared" si="9"/>
        <v>280.75407702798884</v>
      </c>
      <c r="G173">
        <f t="shared" si="11"/>
        <v>4.0459229720111693</v>
      </c>
      <c r="H173" s="5">
        <f t="shared" si="10"/>
        <v>3.036339966738737</v>
      </c>
      <c r="I173">
        <f t="shared" si="8"/>
        <v>16.369492695447693</v>
      </c>
      <c r="J173">
        <f t="shared" si="12"/>
        <v>4.0459229720111693</v>
      </c>
      <c r="K173">
        <f t="shared" si="13"/>
        <v>1.4206190210713374</v>
      </c>
      <c r="L173" s="5"/>
    </row>
    <row r="174" spans="1:12" x14ac:dyDescent="0.2">
      <c r="A174" s="2">
        <v>40313</v>
      </c>
      <c r="B174" s="9">
        <v>173</v>
      </c>
      <c r="C174">
        <v>283.59999999999997</v>
      </c>
      <c r="D174" s="5">
        <v>284.8</v>
      </c>
      <c r="E174" s="4">
        <v>84.29</v>
      </c>
      <c r="F174">
        <f t="shared" si="9"/>
        <v>293.12459074338079</v>
      </c>
      <c r="G174">
        <f t="shared" si="11"/>
        <v>-9.524590743380827</v>
      </c>
      <c r="H174" s="5">
        <f t="shared" si="10"/>
        <v>5.2908223583740517</v>
      </c>
      <c r="I174">
        <f t="shared" si="8"/>
        <v>90.717828828895733</v>
      </c>
      <c r="J174">
        <f t="shared" si="12"/>
        <v>9.524590743380827</v>
      </c>
      <c r="K174">
        <f t="shared" si="13"/>
        <v>3.3584593594431693</v>
      </c>
      <c r="L174" s="5"/>
    </row>
    <row r="175" spans="1:12" x14ac:dyDescent="0.2">
      <c r="A175" s="2">
        <v>40344</v>
      </c>
      <c r="B175" s="9">
        <v>174</v>
      </c>
      <c r="C175">
        <v>273.20000000000005</v>
      </c>
      <c r="D175" s="5">
        <v>283.59999999999997</v>
      </c>
      <c r="E175" s="4">
        <v>73.739999999999995</v>
      </c>
      <c r="F175">
        <f t="shared" si="9"/>
        <v>275.62590686315752</v>
      </c>
      <c r="G175">
        <f t="shared" si="11"/>
        <v>-2.4259068631574792</v>
      </c>
      <c r="H175" s="5">
        <f t="shared" si="10"/>
        <v>-7.3553535764474658</v>
      </c>
      <c r="I175">
        <f t="shared" si="8"/>
        <v>5.8850241087145605</v>
      </c>
      <c r="J175">
        <f t="shared" si="12"/>
        <v>2.4259068631574792</v>
      </c>
      <c r="K175">
        <f t="shared" si="13"/>
        <v>0.88796005240024845</v>
      </c>
      <c r="L175" s="5"/>
    </row>
    <row r="176" spans="1:12" x14ac:dyDescent="0.2">
      <c r="A176" s="2">
        <v>40374</v>
      </c>
      <c r="B176" s="9">
        <v>175</v>
      </c>
      <c r="C176">
        <v>272.90000000000003</v>
      </c>
      <c r="D176" s="5">
        <v>273.20000000000005</v>
      </c>
      <c r="E176" s="4">
        <v>75.34</v>
      </c>
      <c r="F176">
        <f t="shared" si="9"/>
        <v>269.32762164002253</v>
      </c>
      <c r="G176">
        <f t="shared" si="11"/>
        <v>3.5723783599775061</v>
      </c>
      <c r="H176" s="5">
        <f t="shared" si="10"/>
        <v>-5.4416018295009394</v>
      </c>
      <c r="I176">
        <f t="shared" si="8"/>
        <v>12.761887146835576</v>
      </c>
      <c r="J176">
        <f t="shared" si="12"/>
        <v>3.5723783599775061</v>
      </c>
      <c r="K176">
        <f t="shared" si="13"/>
        <v>1.3090430047554069</v>
      </c>
      <c r="L176" s="5"/>
    </row>
    <row r="177" spans="1:12" x14ac:dyDescent="0.2">
      <c r="A177" s="2">
        <v>40405</v>
      </c>
      <c r="B177" s="9">
        <v>176</v>
      </c>
      <c r="C177">
        <v>273</v>
      </c>
      <c r="D177" s="5">
        <v>272.90000000000003</v>
      </c>
      <c r="E177" s="4">
        <v>76.319999999999993</v>
      </c>
      <c r="F177">
        <f t="shared" si="9"/>
        <v>271.67165900179691</v>
      </c>
      <c r="G177">
        <f t="shared" si="11"/>
        <v>1.3283409982030889</v>
      </c>
      <c r="H177" s="5">
        <f t="shared" si="10"/>
        <v>1.341321609882121</v>
      </c>
      <c r="I177">
        <f t="shared" si="8"/>
        <v>1.7644898075071787</v>
      </c>
      <c r="J177">
        <f t="shared" si="12"/>
        <v>1.3283409982030889</v>
      </c>
      <c r="K177">
        <f t="shared" si="13"/>
        <v>0.48657179421358571</v>
      </c>
      <c r="L177" s="5"/>
    </row>
    <row r="178" spans="1:12" x14ac:dyDescent="0.2">
      <c r="A178" s="2">
        <v>40436</v>
      </c>
      <c r="B178" s="9">
        <v>177</v>
      </c>
      <c r="C178">
        <v>270.5</v>
      </c>
      <c r="D178" s="5">
        <v>273</v>
      </c>
      <c r="E178" s="4">
        <v>76.599999999999994</v>
      </c>
      <c r="F178">
        <f t="shared" si="9"/>
        <v>274.96677462568061</v>
      </c>
      <c r="G178">
        <f t="shared" si="11"/>
        <v>-4.466774625680614</v>
      </c>
      <c r="H178" s="5">
        <f t="shared" si="10"/>
        <v>1.8782828582547584</v>
      </c>
      <c r="I178">
        <f t="shared" si="8"/>
        <v>19.952075556624191</v>
      </c>
      <c r="J178">
        <f t="shared" si="12"/>
        <v>4.466774625680614</v>
      </c>
      <c r="K178">
        <f t="shared" si="13"/>
        <v>1.6513030039484711</v>
      </c>
      <c r="L178" s="5"/>
    </row>
    <row r="179" spans="1:12" x14ac:dyDescent="0.2">
      <c r="A179" s="2">
        <v>40466</v>
      </c>
      <c r="B179" s="9">
        <v>178</v>
      </c>
      <c r="C179">
        <v>280.10000000000002</v>
      </c>
      <c r="D179" s="5">
        <v>270.5</v>
      </c>
      <c r="E179" s="4">
        <v>75.239999999999995</v>
      </c>
      <c r="F179">
        <f t="shared" si="9"/>
        <v>271.94602045628983</v>
      </c>
      <c r="G179">
        <f t="shared" si="11"/>
        <v>8.153979543710193</v>
      </c>
      <c r="H179" s="5">
        <f t="shared" si="10"/>
        <v>-3.6966786537961633</v>
      </c>
      <c r="I179">
        <f t="shared" si="8"/>
        <v>66.487382399244282</v>
      </c>
      <c r="J179">
        <f t="shared" si="12"/>
        <v>8.153979543710193</v>
      </c>
      <c r="K179">
        <f t="shared" si="13"/>
        <v>2.9110958742271302</v>
      </c>
      <c r="L179" s="5"/>
    </row>
    <row r="180" spans="1:12" x14ac:dyDescent="0.2">
      <c r="A180" s="2">
        <v>40497</v>
      </c>
      <c r="B180" s="9">
        <v>179</v>
      </c>
      <c r="C180">
        <v>285.89999999999998</v>
      </c>
      <c r="D180" s="5">
        <v>280.10000000000002</v>
      </c>
      <c r="E180" s="4">
        <v>81.89</v>
      </c>
      <c r="F180">
        <f t="shared" si="9"/>
        <v>284.53837324865685</v>
      </c>
      <c r="G180">
        <f t="shared" si="11"/>
        <v>1.3616267513431239</v>
      </c>
      <c r="H180" s="5">
        <f t="shared" si="10"/>
        <v>6.638341295653766</v>
      </c>
      <c r="I180">
        <f t="shared" si="8"/>
        <v>1.8540274099732295</v>
      </c>
      <c r="J180">
        <f t="shared" si="12"/>
        <v>1.3616267513431239</v>
      </c>
      <c r="K180">
        <f t="shared" si="13"/>
        <v>0.47625979410392588</v>
      </c>
      <c r="L180" s="5"/>
    </row>
    <row r="181" spans="1:12" x14ac:dyDescent="0.2">
      <c r="A181" s="2">
        <v>40527</v>
      </c>
      <c r="B181" s="9">
        <v>180</v>
      </c>
      <c r="C181">
        <v>299.3</v>
      </c>
      <c r="D181" s="5">
        <v>285.89999999999998</v>
      </c>
      <c r="E181" s="4">
        <v>84.25</v>
      </c>
      <c r="F181">
        <f t="shared" si="9"/>
        <v>294.93941240493444</v>
      </c>
      <c r="G181">
        <f t="shared" si="11"/>
        <v>4.3605875950655673</v>
      </c>
      <c r="H181" s="5">
        <f t="shared" si="10"/>
        <v>4.0833466825611673</v>
      </c>
      <c r="I181">
        <f t="shared" si="8"/>
        <v>19.014724174239706</v>
      </c>
      <c r="J181">
        <f t="shared" si="12"/>
        <v>4.3605875950655673</v>
      </c>
      <c r="K181">
        <f t="shared" si="13"/>
        <v>1.4569286986520438</v>
      </c>
      <c r="L181" s="5"/>
    </row>
    <row r="182" spans="1:12" x14ac:dyDescent="0.2">
      <c r="A182" s="2"/>
      <c r="D182" s="5"/>
      <c r="E182" s="4"/>
      <c r="G182" s="4">
        <f>AVERAGE(G158:G181)</f>
        <v>4.2749255592373965</v>
      </c>
      <c r="I182" s="5">
        <f>SUM(I2:I157)</f>
        <v>29652.96841121844</v>
      </c>
      <c r="J182" s="4">
        <f>AVERAGE(J158:J181)</f>
        <v>9.740074546010101</v>
      </c>
      <c r="K182" s="4">
        <f>AVERAGE(K158:K181)</f>
        <v>4.2958963332014672</v>
      </c>
      <c r="L182" s="5"/>
    </row>
    <row r="183" spans="1:12" x14ac:dyDescent="0.2">
      <c r="A183" s="2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Cochrane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2004-07-20T21:40:42Z</dcterms:created>
  <dcterms:modified xsi:type="dcterms:W3CDTF">2012-05-31T19:00:38Z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6.5.4.0430 (http://officewriter.softartisans.com)</vt:lpwstr>
  </property>
</Properties>
</file>